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firstSheet="1" activeTab="2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<sst xmlns="http://schemas.openxmlformats.org/spreadsheetml/2006/main" count="676" uniqueCount="535">
  <si>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</si>
  <si>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</si>
  <si>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</si>
  <si>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</si>
  <si>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</si>
  <si>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</si>
  <si>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</si>
  <si>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</si>
  <si>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</si>
  <si>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</si>
  <si>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СТРОЙИНВЕСТХОЛДИНГ АД - в ликвидация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</si>
  <si>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</si>
  <si>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</si>
  <si>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</si>
  <si>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</si>
  <si>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</si>
  <si>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</si>
  <si>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</si>
  <si>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</si>
  <si>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</si>
  <si>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</si>
  <si>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</si>
  <si>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</si>
  <si>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</si>
  <si>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</si>
  <si>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</si>
  <si>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</si>
  <si>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</si>
  <si>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</si>
  <si>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</si>
  <si>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</si>
  <si>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</si>
  <si>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</si>
  <si>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</si>
  <si>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</si>
  <si>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</si>
  <si>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</si>
  <si>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</si>
  <si>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</si>
  <si>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</si>
  <si>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</si>
  <si>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</si>
  <si>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</si>
  <si>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</si>
  <si>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</si>
  <si>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</si>
  <si>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</si>
  <si>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</si>
  <si>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</si>
  <si>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</si>
  <si>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</si>
  <si>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</si>
  <si>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</si>
  <si>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</si>
  <si>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</si>
  <si>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</si>
  <si>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</si>
  <si>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</si>
  <si>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</si>
  <si>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</si>
  <si>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</si>
  <si>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</si>
  <si>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</si>
  <si>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</si>
  <si>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</si>
  <si>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</si>
  <si>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</si>
  <si>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</si>
  <si>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</si>
  <si>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</si>
  <si>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</si>
  <si>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</si>
  <si>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</si>
  <si>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</si>
  <si>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</si>
  <si>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</si>
  <si>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</si>
  <si>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</si>
  <si>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</si>
  <si>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</si>
  <si>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</si>
  <si>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</si>
  <si>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</si>
  <si>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</si>
  <si>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</si>
  <si>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</si>
  <si>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</si>
  <si>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</si>
  <si>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</si>
  <si>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</si>
  <si>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</si>
  <si>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</si>
  <si>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</si>
  <si>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</si>
  <si>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</si>
  <si>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</si>
  <si>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</si>
  <si>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</si>
  <si>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</si>
  <si>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</si>
  <si>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</si>
  <si>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</si>
  <si>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</si>
  <si>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</si>
  <si>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</si>
  <si>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</si>
  <si>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</si>
  <si>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</si>
  <si>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</si>
  <si>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</si>
  <si>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</si>
  <si>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</si>
  <si>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</si>
  <si>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</si>
  <si>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</si>
  <si>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</si>
  <si>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</si>
  <si>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</si>
  <si>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</si>
  <si>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</si>
  <si>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</si>
  <si>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</si>
  <si>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</si>
  <si>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</si>
  <si>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</si>
  <si>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</si>
  <si>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</si>
  <si>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</si>
  <si>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</si>
  <si>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</si>
  <si>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</si>
  <si>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</si>
  <si>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</si>
  <si>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</si>
  <si>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</si>
  <si>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</si>
  <si>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</si>
  <si>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</si>
  <si>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</si>
  <si>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</si>
  <si>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</si>
  <si>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</si>
  <si>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</si>
  <si>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</si>
  <si>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</si>
  <si>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</si>
  <si>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</si>
  <si>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</si>
  <si>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</si>
  <si>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</si>
  <si>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</si>
  <si>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</si>
  <si>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</si>
  <si>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</si>
  <si>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</si>
  <si>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</si>
  <si>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</si>
  <si>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</si>
  <si>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</si>
  <si>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</si>
  <si>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</si>
  <si>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</si>
  <si>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</si>
  <si>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</si>
  <si>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</si>
  <si>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</si>
  <si>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</si>
  <si>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</si>
  <si>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</si>
  <si>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</si>
  <si>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</si>
  <si>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</si>
  <si>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</si>
  <si>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</si>
  <si>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</si>
  <si>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</si>
  <si>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</si>
  <si>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</si>
  <si>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</si>
  <si>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</si>
  <si>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</si>
  <si>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</si>
  <si>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</si>
  <si>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</si>
  <si>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</si>
  <si>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</si>
  <si>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</si>
  <si>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</si>
  <si>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</si>
  <si>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</si>
  <si>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</si>
  <si>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</si>
  <si>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</si>
  <si>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</si>
  <si>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</si>
  <si>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</si>
  <si>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</si>
  <si>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</si>
  <si>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</si>
  <si>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</si>
  <si>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</si>
  <si>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</si>
  <si>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</si>
  <si>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</si>
  <si>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</si>
  <si>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</si>
  <si>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</si>
  <si>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</si>
  <si>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</si>
  <si>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</si>
  <si>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</si>
  <si>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</si>
  <si>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</si>
  <si>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</si>
  <si>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</si>
  <si>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</si>
  <si>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</si>
  <si>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</si>
  <si>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</si>
  <si>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</si>
  <si>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</si>
  <si>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</si>
  <si>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</si>
  <si>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</si>
  <si>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</si>
  <si>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</si>
  <si>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</si>
  <si>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</si>
  <si>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</si>
  <si>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</si>
  <si>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</si>
  <si>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</si>
  <si>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</si>
  <si>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</si>
  <si>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</si>
  <si>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</si>
  <si>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</si>
  <si>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</si>
  <si>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</si>
  <si>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</si>
  <si>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</si>
  <si>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</si>
  <si>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</si>
  <si>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</si>
  <si>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</si>
  <si>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</si>
  <si>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</si>
  <si>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</si>
  <si>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</si>
  <si>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</si>
  <si>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</si>
  <si>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</si>
  <si>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</si>
  <si>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</si>
  <si>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</si>
  <si>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</si>
  <si>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</si>
  <si>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</si>
  <si>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</si>
  <si>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</si>
  <si>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</si>
  <si>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</si>
  <si>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</si>
  <si>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</si>
  <si>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</si>
  <si>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</si>
  <si>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</si>
  <si>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</si>
  <si>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</si>
  <si>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</si>
  <si>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</si>
  <si>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</si>
  <si>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</si>
  <si>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</si>
  <si>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</si>
  <si>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</si>
  <si>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</si>
  <si>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</si>
  <si>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</si>
  <si>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</si>
  <si>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</si>
  <si>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</si>
  <si>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</si>
  <si>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</si>
  <si>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</si>
  <si>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</si>
  <si>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</si>
  <si>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</si>
  <si>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</si>
  <si>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</si>
  <si>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</si>
  <si>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</si>
  <si>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</si>
  <si>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</si>
  <si>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</si>
  <si>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</si>
  <si>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</si>
  <si>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</si>
  <si>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</si>
  <si>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</si>
  <si>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</si>
  <si>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</si>
  <si>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</si>
  <si>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</si>
  <si>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</si>
  <si>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</si>
  <si>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</si>
  <si>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</si>
  <si>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</si>
  <si>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</si>
  <si>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</si>
  <si>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</si>
  <si>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</si>
  <si>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</si>
  <si>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</si>
  <si>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</si>
  <si>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</si>
  <si>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</si>
  <si>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</si>
  <si>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</si>
  <si>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</si>
  <si>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</si>
  <si>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</si>
  <si>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</si>
  <si>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</si>
  <si>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</si>
  <si>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</si>
  <si>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</si>
  <si>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</si>
  <si>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</si>
  <si>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</si>
  <si>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</si>
  <si>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</si>
  <si>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</si>
  <si>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</si>
  <si>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</si>
  <si>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</si>
  <si>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</si>
  <si>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</si>
  <si>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</si>
  <si>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</si>
  <si>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</si>
  <si>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</si>
  <si>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</si>
  <si>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</si>
  <si>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</si>
  <si>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</si>
  <si>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</si>
  <si>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</si>
  <si>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</si>
  <si>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</si>
  <si>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</si>
  <si>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</si>
  <si>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</si>
  <si>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</si>
  <si>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</si>
  <si>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</si>
  <si>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</si>
  <si>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</si>
  <si>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</si>
  <si>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</si>
  <si>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</si>
  <si>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</si>
  <si>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</si>
  <si>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</si>
  <si>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</si>
  <si>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</si>
  <si>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</si>
  <si>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</si>
  <si>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</si>
  <si>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</si>
  <si>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</si>
  <si>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</si>
  <si>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</si>
  <si>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</si>
  <si>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</si>
  <si>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</si>
  <si>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</si>
  <si>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</si>
  <si>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</si>
  <si>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</si>
  <si>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</si>
  <si>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</si>
  <si>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</si>
  <si>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</si>
  <si>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</si>
  <si>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</si>
  <si>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</si>
  <si>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</si>
  <si>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</si>
  <si>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</si>
  <si>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</si>
  <si>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</si>
  <si>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</si>
  <si>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</si>
  <si>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</si>
  <si>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</si>
  <si>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</si>
  <si>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</si>
  <si>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</si>
  <si>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</si>
  <si>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</si>
  <si>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</si>
  <si>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</si>
  <si>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</si>
  <si>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</si>
  <si>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</si>
  <si>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</si>
  <si>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</si>
  <si>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</si>
  <si>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</si>
  <si>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</si>
  <si>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</si>
  <si>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</si>
  <si>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</si>
  <si>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</si>
  <si>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</si>
  <si>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</si>
  <si>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</si>
  <si>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</si>
  <si>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</si>
  <si>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</si>
  <si>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</si>
  <si>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</si>
  <si>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</si>
  <si>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</si>
  <si>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</si>
  <si>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</si>
  <si>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</si>
  <si>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</si>
  <si>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</si>
  <si>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</si>
  <si>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</si>
  <si>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</si>
  <si>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</si>
  <si>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</si>
  <si>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</si>
  <si>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</si>
  <si>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</si>
  <si>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</si>
  <si>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</si>
  <si>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</si>
  <si>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</si>
  <si>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</si>
  <si>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</si>
  <si>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</si>
  <si>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</si>
  <si>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</si>
  <si>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</si>
  <si>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</si>
  <si>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</si>
  <si>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</si>
  <si>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</si>
  <si>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</si>
  <si>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</si>
  <si>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</si>
  <si>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</si>
  <si>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</si>
  <si>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</si>
  <si>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</si>
  <si>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</si>
  <si>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</si>
  <si>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</si>
  <si>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</si>
  <si>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</si>
  <si>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</si>
  <si>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</si>
  <si>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</si>
  <si>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</si>
  <si>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</si>
  <si>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</si>
  <si>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</si>
  <si>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</si>
  <si>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</si>
  <si>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</si>
  <si>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</si>
  <si>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</si>
  <si>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</si>
  <si>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</si>
  <si>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</si>
  <si>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</si>
  <si>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</si>
  <si>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</si>
  <si>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</si>
  <si>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</si>
  <si>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</si>
  <si>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</si>
  <si>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</si>
  <si>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</si>
  <si>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</si>
  <si>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</si>
  <si>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</si>
  <si>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</si>
  <si>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</si>
  <si>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</si>
  <si>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</si>
  <si>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</si>
  <si>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</si>
  <si>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</si>
  <si>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</si>
  <si>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</si>
  <si>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</si>
  <si>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</si>
  <si>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</si>
  <si>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</si>
  <si>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</si>
  <si>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</si>
  <si>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</si>
  <si>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</si>
  <si>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</si>
  <si>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</si>
  <si>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</si>
  <si>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</si>
  <si>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</si>
  <si>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</si>
  <si>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</si>
  <si>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</si>
  <si>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</si>
  <si>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</si>
  <si>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</si>
  <si>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</si>
  <si>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</si>
  <si>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</si>
  <si>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</si>
  <si>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</si>
  <si>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</si>
  <si>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r>
      <t xml:space="preserve">Дата на съставяне: </t>
    </r>
    <r>
      <rPr>
        <sz val="9"/>
        <rFont val="Times New Roman"/>
        <family val="1"/>
      </rPr>
      <t>27.01.2021</t>
    </r>
  </si>
  <si>
    <r>
      <t>Дата на съставяне:</t>
    </r>
    <r>
      <rPr>
        <sz val="10"/>
        <rFont val="Times New Roman"/>
        <family val="1"/>
      </rPr>
      <t xml:space="preserve"> 27.01.2021</t>
    </r>
  </si>
  <si>
    <t xml:space="preserve"> Дата  на съставяне: 27.01.2021                          </t>
  </si>
  <si>
    <t>01.01.2020г.</t>
  </si>
  <si>
    <t>31.12.2020г.</t>
  </si>
  <si>
    <t>27.01.2021г.</t>
  </si>
  <si>
    <t xml:space="preserve">Дата на съставяне: 27.01.2021                             </t>
  </si>
  <si>
    <t xml:space="preserve">Дата на съставяне: 27.01.2021                                 </t>
  </si>
  <si>
    <t>Дата на съставяне: 27.01.2021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</si>
</sst>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d/mm/yyyy&quot; г.&quot;"/>
    <numFmt numFmtId="173" formatCode="##0"/>
  </numFmts>
  <fonts count="72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TmsCyr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1" applyFont="1" applyProtection="1">
      <alignment/>
      <protection/>
    </xf>
    <xf numFmtId="0" fontId="7" fillId="0" borderId="10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right" vertical="center" wrapText="1"/>
      <protection/>
    </xf>
    <xf numFmtId="0" fontId="9" fillId="33" borderId="12" xfId="66" applyNumberFormat="1" applyFont="1" applyFill="1" applyBorder="1" applyAlignment="1" applyProtection="1">
      <alignment horizontal="center" vertical="center" wrapText="1"/>
      <protection locked="0"/>
    </xf>
    <xf numFmtId="172" fontId="9" fillId="33" borderId="12" xfId="6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6" applyFont="1" applyBorder="1" applyAlignment="1" applyProtection="1">
      <alignment horizontal="left" vertical="center" wrapTex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49" fontId="9" fillId="33" borderId="12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6" applyFont="1" applyBorder="1" applyAlignment="1" applyProtection="1">
      <alignment horizontal="right"/>
      <protection/>
    </xf>
    <xf numFmtId="49" fontId="9" fillId="33" borderId="12" xfId="66" applyNumberFormat="1" applyFont="1" applyFill="1" applyBorder="1" applyProtection="1">
      <alignment/>
      <protection locked="0"/>
    </xf>
    <xf numFmtId="49" fontId="10" fillId="33" borderId="13" xfId="55" applyNumberFormat="1" applyFont="1" applyFill="1" applyBorder="1" applyAlignment="1" applyProtection="1">
      <alignment/>
      <protection locked="0"/>
    </xf>
    <xf numFmtId="49" fontId="6" fillId="33" borderId="11" xfId="55" applyNumberFormat="1" applyFont="1" applyFill="1" applyBorder="1" applyAlignment="1" applyProtection="1">
      <alignment/>
      <protection locked="0"/>
    </xf>
    <xf numFmtId="0" fontId="9" fillId="0" borderId="0" xfId="60" applyFont="1" applyProtection="1">
      <alignment/>
      <protection/>
    </xf>
    <xf numFmtId="0" fontId="11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12" fillId="0" borderId="0" xfId="63" applyFont="1" applyAlignment="1">
      <alignment vertical="top" wrapText="1"/>
      <protection/>
    </xf>
    <xf numFmtId="0" fontId="12" fillId="0" borderId="0" xfId="63" applyFont="1" applyAlignment="1">
      <alignment vertical="top"/>
      <protection/>
    </xf>
    <xf numFmtId="0" fontId="13" fillId="0" borderId="0" xfId="63" applyFont="1" applyBorder="1" applyAlignment="1" applyProtection="1">
      <alignment horizontal="center" vertical="top" wrapText="1"/>
      <protection locked="0"/>
    </xf>
    <xf numFmtId="0" fontId="14" fillId="0" borderId="0" xfId="63" applyFont="1" applyBorder="1" applyAlignment="1" applyProtection="1">
      <alignment horizontal="center" vertical="top" wrapText="1"/>
      <protection locked="0"/>
    </xf>
    <xf numFmtId="0" fontId="14" fillId="0" borderId="0" xfId="63" applyFont="1" applyAlignment="1" applyProtection="1">
      <alignment horizontal="center" vertical="top"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3" fillId="0" borderId="0" xfId="63" applyFont="1" applyBorder="1" applyAlignment="1" applyProtection="1">
      <alignment vertical="top"/>
      <protection locked="0"/>
    </xf>
    <xf numFmtId="0" fontId="14" fillId="0" borderId="0" xfId="63" applyFont="1" applyBorder="1" applyAlignment="1" applyProtection="1">
      <alignment horizontal="center" vertical="top"/>
      <protection locked="0"/>
    </xf>
    <xf numFmtId="0" fontId="15" fillId="0" borderId="0" xfId="65" applyFont="1" applyAlignment="1" applyProtection="1">
      <alignment horizontal="left"/>
      <protection locked="0"/>
    </xf>
    <xf numFmtId="0" fontId="16" fillId="0" borderId="0" xfId="63" applyFont="1" applyAlignment="1" applyProtection="1">
      <alignment vertical="top"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2" fillId="0" borderId="0" xfId="63" applyFont="1" applyAlignment="1" applyProtection="1">
      <alignment vertical="top"/>
      <protection locked="0"/>
    </xf>
    <xf numFmtId="0" fontId="14" fillId="0" borderId="14" xfId="63" applyFont="1" applyBorder="1" applyAlignment="1">
      <alignment horizontal="center" vertical="top"/>
      <protection/>
    </xf>
    <xf numFmtId="49" fontId="14" fillId="0" borderId="13" xfId="63" applyNumberFormat="1" applyFont="1" applyBorder="1" applyAlignment="1">
      <alignment horizontal="center" vertical="top" wrapText="1"/>
      <protection/>
    </xf>
    <xf numFmtId="49" fontId="14" fillId="0" borderId="12" xfId="63" applyNumberFormat="1" applyFont="1" applyBorder="1" applyAlignment="1">
      <alignment horizontal="center" vertical="top"/>
      <protection/>
    </xf>
    <xf numFmtId="0" fontId="14" fillId="0" borderId="12" xfId="63" applyFont="1" applyBorder="1" applyAlignment="1">
      <alignment horizontal="center" vertical="top" wrapText="1"/>
      <protection/>
    </xf>
    <xf numFmtId="0" fontId="14" fillId="0" borderId="15" xfId="63" applyFont="1" applyBorder="1" applyAlignment="1">
      <alignment horizontal="center" vertical="top"/>
      <protection/>
    </xf>
    <xf numFmtId="49" fontId="14" fillId="0" borderId="12" xfId="63" applyNumberFormat="1" applyFont="1" applyBorder="1" applyAlignment="1">
      <alignment horizontal="center" vertical="top" wrapText="1"/>
      <protection/>
    </xf>
    <xf numFmtId="0" fontId="14" fillId="0" borderId="16" xfId="63" applyFont="1" applyBorder="1" applyAlignment="1">
      <alignment horizontal="center" vertical="top" wrapText="1"/>
      <protection/>
    </xf>
    <xf numFmtId="0" fontId="14" fillId="0" borderId="12" xfId="63" applyFont="1" applyBorder="1" applyAlignment="1">
      <alignment horizontal="center" vertical="top"/>
      <protection/>
    </xf>
    <xf numFmtId="0" fontId="14" fillId="0" borderId="15" xfId="63" applyFont="1" applyBorder="1" applyAlignment="1">
      <alignment horizontal="center" vertical="top" wrapText="1"/>
      <protection/>
    </xf>
    <xf numFmtId="0" fontId="14" fillId="0" borderId="12" xfId="63" applyFont="1" applyBorder="1" applyAlignment="1">
      <alignment horizontal="left" vertical="top" wrapText="1"/>
      <protection/>
    </xf>
    <xf numFmtId="173" fontId="13" fillId="0" borderId="12" xfId="63" applyNumberFormat="1" applyFont="1" applyBorder="1" applyAlignment="1">
      <alignment horizontal="center" vertical="top"/>
      <protection/>
    </xf>
    <xf numFmtId="173" fontId="13" fillId="0" borderId="12" xfId="63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3" applyNumberFormat="1" applyFont="1" applyBorder="1" applyAlignment="1">
      <alignment horizontal="center" vertical="top" wrapText="1"/>
      <protection/>
    </xf>
    <xf numFmtId="173" fontId="14" fillId="0" borderId="12" xfId="63" applyNumberFormat="1" applyFont="1" applyBorder="1" applyAlignment="1">
      <alignment horizontal="center" vertical="top" wrapText="1"/>
      <protection/>
    </xf>
    <xf numFmtId="173" fontId="14" fillId="0" borderId="12" xfId="63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73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73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3" borderId="12" xfId="63" applyNumberFormat="1" applyFont="1" applyFill="1" applyBorder="1" applyAlignment="1" applyProtection="1">
      <alignment horizontal="right" vertical="top"/>
      <protection locked="0"/>
    </xf>
    <xf numFmtId="173" fontId="13" fillId="0" borderId="12" xfId="63" applyNumberFormat="1" applyFont="1" applyFill="1" applyBorder="1" applyAlignment="1" applyProtection="1">
      <alignment horizontal="right" vertical="top"/>
      <protection/>
    </xf>
    <xf numFmtId="173" fontId="13" fillId="33" borderId="12" xfId="63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3" applyNumberFormat="1" applyFont="1" applyBorder="1" applyAlignment="1" applyProtection="1">
      <alignment horizontal="center" vertical="top" wrapText="1"/>
      <protection/>
    </xf>
    <xf numFmtId="0" fontId="12" fillId="0" borderId="0" xfId="63" applyFont="1" applyAlignment="1" applyProtection="1">
      <alignment vertical="top"/>
      <protection/>
    </xf>
    <xf numFmtId="0" fontId="13" fillId="0" borderId="12" xfId="63" applyFont="1" applyBorder="1" applyAlignment="1" applyProtection="1">
      <alignment horizontal="left" vertical="top" wrapText="1"/>
      <protection/>
    </xf>
    <xf numFmtId="173" fontId="13" fillId="34" borderId="12" xfId="63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73" fontId="13" fillId="35" borderId="12" xfId="63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3" applyFont="1" applyBorder="1" applyAlignment="1" applyProtection="1">
      <alignment horizontal="right" vertical="top" wrapText="1"/>
      <protection/>
    </xf>
    <xf numFmtId="49" fontId="17" fillId="0" borderId="12" xfId="63" applyNumberFormat="1" applyFont="1" applyBorder="1" applyAlignment="1" applyProtection="1">
      <alignment horizontal="center" vertical="top" wrapText="1"/>
      <protection/>
    </xf>
    <xf numFmtId="173" fontId="13" fillId="0" borderId="12" xfId="63" applyNumberFormat="1" applyFont="1" applyBorder="1" applyAlignment="1" applyProtection="1">
      <alignment horizontal="right" vertical="top" wrapText="1"/>
      <protection/>
    </xf>
    <xf numFmtId="49" fontId="13" fillId="0" borderId="12" xfId="63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73" fontId="13" fillId="36" borderId="12" xfId="63" applyNumberFormat="1" applyFont="1" applyFill="1" applyBorder="1" applyAlignment="1" applyProtection="1">
      <alignment horizontal="right" vertical="top" wrapText="1"/>
      <protection locked="0"/>
    </xf>
    <xf numFmtId="173" fontId="13" fillId="36" borderId="12" xfId="63" applyNumberFormat="1" applyFont="1" applyFill="1" applyBorder="1" applyAlignment="1" applyProtection="1">
      <alignment horizontal="right" vertical="top"/>
      <protection locked="0"/>
    </xf>
    <xf numFmtId="173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4" borderId="12" xfId="63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3" applyNumberFormat="1" applyFont="1" applyBorder="1" applyAlignment="1" applyProtection="1">
      <alignment horizontal="center" vertical="top" wrapText="1"/>
      <protection/>
    </xf>
    <xf numFmtId="173" fontId="13" fillId="0" borderId="12" xfId="63" applyNumberFormat="1" applyFont="1" applyBorder="1" applyAlignment="1" applyProtection="1">
      <alignment horizontal="right" vertical="top"/>
      <protection/>
    </xf>
    <xf numFmtId="0" fontId="17" fillId="0" borderId="12" xfId="63" applyFont="1" applyBorder="1" applyAlignment="1">
      <alignment horizontal="right" vertical="top" wrapText="1"/>
      <protection/>
    </xf>
    <xf numFmtId="49" fontId="17" fillId="0" borderId="12" xfId="63" applyNumberFormat="1" applyFont="1" applyBorder="1" applyAlignment="1">
      <alignment horizontal="center" vertical="top" wrapText="1"/>
      <protection/>
    </xf>
    <xf numFmtId="173" fontId="13" fillId="0" borderId="12" xfId="0" applyNumberFormat="1" applyFont="1" applyBorder="1" applyAlignment="1">
      <alignment horizontal="right" vertical="center" wrapText="1"/>
    </xf>
    <xf numFmtId="173" fontId="13" fillId="0" borderId="12" xfId="0" applyNumberFormat="1" applyFont="1" applyBorder="1" applyAlignment="1" applyProtection="1">
      <alignment horizontal="right" vertical="center" wrapText="1"/>
      <protection/>
    </xf>
    <xf numFmtId="173" fontId="13" fillId="0" borderId="12" xfId="63" applyNumberFormat="1" applyFont="1" applyBorder="1" applyAlignment="1">
      <alignment horizontal="right" vertical="top"/>
      <protection/>
    </xf>
    <xf numFmtId="173" fontId="13" fillId="0" borderId="12" xfId="63" applyNumberFormat="1" applyFont="1" applyFill="1" applyBorder="1" applyAlignment="1">
      <alignment horizontal="right" vertical="top"/>
      <protection/>
    </xf>
    <xf numFmtId="173" fontId="13" fillId="0" borderId="12" xfId="63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3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3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73" fontId="12" fillId="0" borderId="12" xfId="63" applyNumberFormat="1" applyFont="1" applyBorder="1" applyAlignment="1" applyProtection="1">
      <alignment horizontal="right" vertical="top" wrapText="1"/>
      <protection/>
    </xf>
    <xf numFmtId="173" fontId="12" fillId="0" borderId="12" xfId="63" applyNumberFormat="1" applyFont="1" applyBorder="1" applyAlignment="1" applyProtection="1">
      <alignment horizontal="right" vertical="top"/>
      <protection/>
    </xf>
    <xf numFmtId="173" fontId="12" fillId="33" borderId="12" xfId="63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3" applyNumberFormat="1" applyFont="1" applyBorder="1" applyAlignment="1" applyProtection="1">
      <alignment horizontal="center" vertical="top" wrapText="1"/>
      <protection/>
    </xf>
    <xf numFmtId="49" fontId="20" fillId="0" borderId="12" xfId="63" applyNumberFormat="1" applyFont="1" applyBorder="1" applyAlignment="1" applyProtection="1">
      <alignment horizontal="center" vertical="top" wrapText="1"/>
      <protection/>
    </xf>
    <xf numFmtId="49" fontId="21" fillId="0" borderId="12" xfId="63" applyNumberFormat="1" applyFont="1" applyBorder="1" applyAlignment="1" applyProtection="1">
      <alignment horizontal="center" vertical="top" wrapText="1"/>
      <protection/>
    </xf>
    <xf numFmtId="0" fontId="12" fillId="0" borderId="12" xfId="63" applyFont="1" applyBorder="1" applyAlignment="1">
      <alignment vertical="top" wrapText="1"/>
      <protection/>
    </xf>
    <xf numFmtId="0" fontId="12" fillId="0" borderId="12" xfId="63" applyFont="1" applyBorder="1" applyAlignment="1" applyProtection="1">
      <alignment vertical="top" wrapText="1"/>
      <protection/>
    </xf>
    <xf numFmtId="0" fontId="12" fillId="0" borderId="12" xfId="63" applyFont="1" applyBorder="1" applyAlignment="1" applyProtection="1">
      <alignment horizontal="center" vertical="top" wrapText="1"/>
      <protection/>
    </xf>
    <xf numFmtId="0" fontId="13" fillId="0" borderId="12" xfId="63" applyFont="1" applyBorder="1" applyAlignment="1">
      <alignment horizontal="left" vertical="top" wrapText="1"/>
      <protection/>
    </xf>
    <xf numFmtId="0" fontId="12" fillId="0" borderId="12" xfId="63" applyFont="1" applyBorder="1" applyAlignment="1">
      <alignment vertical="top"/>
      <protection/>
    </xf>
    <xf numFmtId="173" fontId="13" fillId="0" borderId="12" xfId="63" applyNumberFormat="1" applyFont="1" applyBorder="1" applyAlignment="1" applyProtection="1">
      <alignment horizontal="right" vertical="top" wrapText="1"/>
      <protection locked="0"/>
    </xf>
    <xf numFmtId="173" fontId="13" fillId="0" borderId="12" xfId="63" applyNumberFormat="1" applyFont="1" applyBorder="1" applyAlignment="1" applyProtection="1">
      <alignment horizontal="right" vertical="top"/>
      <protection locked="0"/>
    </xf>
    <xf numFmtId="0" fontId="22" fillId="0" borderId="12" xfId="63" applyFont="1" applyBorder="1" applyAlignment="1" applyProtection="1">
      <alignment horizontal="left" vertical="top" wrapText="1"/>
      <protection/>
    </xf>
    <xf numFmtId="0" fontId="14" fillId="0" borderId="12" xfId="63" applyFont="1" applyBorder="1" applyAlignment="1">
      <alignment horizontal="right" vertical="top" wrapText="1"/>
      <protection/>
    </xf>
    <xf numFmtId="0" fontId="14" fillId="0" borderId="12" xfId="63" applyFont="1" applyBorder="1" applyAlignment="1" applyProtection="1">
      <alignment horizontal="left" vertical="top" wrapText="1"/>
      <protection/>
    </xf>
    <xf numFmtId="0" fontId="14" fillId="0" borderId="0" xfId="63" applyFont="1" applyBorder="1" applyAlignment="1">
      <alignment horizontal="right" vertical="top" wrapText="1"/>
      <protection/>
    </xf>
    <xf numFmtId="49" fontId="13" fillId="0" borderId="0" xfId="63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3" applyNumberFormat="1" applyFont="1" applyBorder="1" applyAlignment="1">
      <alignment vertical="top" wrapText="1"/>
      <protection/>
    </xf>
    <xf numFmtId="1" fontId="13" fillId="0" borderId="0" xfId="63" applyNumberFormat="1" applyFont="1" applyBorder="1" applyAlignment="1" applyProtection="1">
      <alignment vertical="top" wrapText="1"/>
      <protection locked="0"/>
    </xf>
    <xf numFmtId="0" fontId="14" fillId="0" borderId="0" xfId="63" applyFont="1" applyBorder="1" applyAlignment="1">
      <alignment horizontal="left" vertical="top" wrapText="1"/>
      <protection/>
    </xf>
    <xf numFmtId="0" fontId="14" fillId="0" borderId="0" xfId="63" applyFont="1" applyBorder="1" applyAlignment="1">
      <alignment vertical="top" wrapText="1"/>
      <protection/>
    </xf>
    <xf numFmtId="173" fontId="14" fillId="0" borderId="0" xfId="63" applyNumberFormat="1" applyFont="1" applyBorder="1" applyAlignment="1" applyProtection="1">
      <alignment vertical="top"/>
      <protection locked="0"/>
    </xf>
    <xf numFmtId="0" fontId="14" fillId="0" borderId="0" xfId="63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3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3" applyNumberFormat="1" applyFont="1" applyBorder="1" applyAlignment="1" applyProtection="1">
      <alignment horizontal="left" vertical="top"/>
      <protection locked="0"/>
    </xf>
    <xf numFmtId="0" fontId="14" fillId="0" borderId="0" xfId="63" applyFont="1" applyBorder="1" applyAlignment="1" applyProtection="1">
      <alignment horizontal="right" vertical="top" wrapText="1"/>
      <protection locked="0"/>
    </xf>
    <xf numFmtId="49" fontId="17" fillId="0" borderId="0" xfId="63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3" applyFont="1" applyAlignment="1" applyProtection="1">
      <alignment vertical="top" wrapText="1"/>
      <protection locked="0"/>
    </xf>
    <xf numFmtId="1" fontId="12" fillId="0" borderId="0" xfId="63" applyNumberFormat="1" applyFont="1" applyAlignment="1" applyProtection="1">
      <alignment vertical="top" wrapText="1"/>
      <protection locked="0"/>
    </xf>
    <xf numFmtId="49" fontId="14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0" xfId="63" applyNumberFormat="1" applyFont="1" applyFill="1" applyBorder="1" applyAlignment="1">
      <alignment horizontal="center" vertical="top" wrapText="1"/>
      <protection/>
    </xf>
    <xf numFmtId="1" fontId="12" fillId="0" borderId="0" xfId="63" applyNumberFormat="1" applyFont="1" applyAlignment="1">
      <alignment vertical="top" wrapText="1"/>
      <protection/>
    </xf>
    <xf numFmtId="49" fontId="14" fillId="0" borderId="0" xfId="63" applyNumberFormat="1" applyFont="1" applyBorder="1" applyAlignment="1">
      <alignment horizontal="center" vertical="top" wrapText="1"/>
      <protection/>
    </xf>
    <xf numFmtId="49" fontId="21" fillId="0" borderId="0" xfId="63" applyNumberFormat="1" applyFont="1" applyBorder="1" applyAlignment="1">
      <alignment horizontal="center" vertical="top" wrapText="1"/>
      <protection/>
    </xf>
    <xf numFmtId="49" fontId="21" fillId="0" borderId="0" xfId="63" applyNumberFormat="1" applyFont="1" applyBorder="1" applyAlignment="1">
      <alignment vertical="top" wrapText="1"/>
      <protection/>
    </xf>
    <xf numFmtId="49" fontId="17" fillId="0" borderId="0" xfId="63" applyNumberFormat="1" applyFont="1" applyBorder="1" applyAlignment="1">
      <alignment horizontal="center" vertical="top" wrapText="1"/>
      <protection/>
    </xf>
    <xf numFmtId="0" fontId="12" fillId="0" borderId="0" xfId="63" applyFont="1" applyBorder="1" applyAlignment="1">
      <alignment vertical="top" wrapText="1"/>
      <protection/>
    </xf>
    <xf numFmtId="0" fontId="24" fillId="0" borderId="0" xfId="65" applyFont="1" applyAlignment="1">
      <alignment wrapText="1"/>
      <protection/>
    </xf>
    <xf numFmtId="0" fontId="24" fillId="0" borderId="0" xfId="65" applyFont="1">
      <alignment/>
      <protection/>
    </xf>
    <xf numFmtId="0" fontId="15" fillId="0" borderId="0" xfId="65" applyFont="1" applyBorder="1" applyAlignment="1" applyProtection="1">
      <alignment horizontal="center" vertical="center" wrapText="1"/>
      <protection locked="0"/>
    </xf>
    <xf numFmtId="0" fontId="24" fillId="0" borderId="0" xfId="65" applyFont="1" applyProtection="1">
      <alignment/>
      <protection locked="0"/>
    </xf>
    <xf numFmtId="0" fontId="24" fillId="0" borderId="0" xfId="65" applyFont="1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wrapText="1"/>
      <protection locked="0"/>
    </xf>
    <xf numFmtId="0" fontId="25" fillId="0" borderId="0" xfId="63" applyFont="1" applyBorder="1" applyAlignment="1" applyProtection="1">
      <alignment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24" fillId="0" borderId="0" xfId="65" applyFont="1" applyAlignment="1" applyProtection="1">
      <alignment wrapText="1"/>
      <protection locked="0"/>
    </xf>
    <xf numFmtId="0" fontId="25" fillId="0" borderId="0" xfId="63" applyFont="1" applyBorder="1" applyAlignment="1" applyProtection="1">
      <alignment horizontal="center" vertical="top"/>
      <protection locked="0"/>
    </xf>
    <xf numFmtId="0" fontId="15" fillId="0" borderId="16" xfId="65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horizontal="center" vertical="center" wrapText="1"/>
      <protection/>
    </xf>
    <xf numFmtId="0" fontId="15" fillId="0" borderId="13" xfId="65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horizontal="center" wrapText="1"/>
      <protection/>
    </xf>
    <xf numFmtId="0" fontId="15" fillId="0" borderId="15" xfId="65" applyFont="1" applyBorder="1" applyAlignment="1">
      <alignment horizontal="center" wrapText="1"/>
      <protection/>
    </xf>
    <xf numFmtId="0" fontId="15" fillId="0" borderId="12" xfId="65" applyFont="1" applyBorder="1" applyAlignment="1">
      <alignment horizontal="center"/>
      <protection/>
    </xf>
    <xf numFmtId="0" fontId="15" fillId="0" borderId="12" xfId="65" applyFont="1" applyBorder="1" applyAlignment="1">
      <alignment vertical="center" wrapText="1"/>
      <protection/>
    </xf>
    <xf numFmtId="173" fontId="15" fillId="0" borderId="12" xfId="65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73" fontId="15" fillId="0" borderId="12" xfId="65" applyNumberFormat="1" applyFont="1" applyBorder="1" applyAlignment="1" applyProtection="1">
      <alignment vertical="center"/>
      <protection locked="0"/>
    </xf>
    <xf numFmtId="0" fontId="24" fillId="0" borderId="12" xfId="65" applyFont="1" applyBorder="1" applyAlignment="1">
      <alignment vertical="center" wrapText="1"/>
      <protection/>
    </xf>
    <xf numFmtId="0" fontId="24" fillId="0" borderId="12" xfId="65" applyFont="1" applyBorder="1" applyAlignment="1">
      <alignment horizontal="center" vertical="center" wrapText="1"/>
      <protection/>
    </xf>
    <xf numFmtId="173" fontId="24" fillId="33" borderId="12" xfId="65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73" fontId="24" fillId="0" borderId="12" xfId="65" applyNumberFormat="1" applyFont="1" applyBorder="1">
      <alignment/>
      <protection/>
    </xf>
    <xf numFmtId="173" fontId="24" fillId="0" borderId="12" xfId="65" applyNumberFormat="1" applyFont="1" applyBorder="1" applyProtection="1">
      <alignment/>
      <protection/>
    </xf>
    <xf numFmtId="0" fontId="24" fillId="0" borderId="0" xfId="65" applyFont="1" applyProtection="1">
      <alignment/>
      <protection/>
    </xf>
    <xf numFmtId="0" fontId="24" fillId="0" borderId="12" xfId="65" applyFont="1" applyBorder="1" applyAlignment="1">
      <alignment horizontal="left" vertical="center" wrapText="1"/>
      <protection/>
    </xf>
    <xf numFmtId="0" fontId="24" fillId="0" borderId="12" xfId="65" applyFont="1" applyBorder="1" applyAlignment="1">
      <alignment horizontal="center" vertical="center" wrapText="1"/>
      <protection/>
    </xf>
    <xf numFmtId="173" fontId="24" fillId="34" borderId="12" xfId="65" applyNumberFormat="1" applyFont="1" applyFill="1" applyBorder="1" applyProtection="1">
      <alignment/>
      <protection locked="0"/>
    </xf>
    <xf numFmtId="0" fontId="27" fillId="0" borderId="12" xfId="65" applyFont="1" applyBorder="1" applyAlignment="1">
      <alignment horizontal="right" vertical="center" wrapText="1"/>
      <protection/>
    </xf>
    <xf numFmtId="0" fontId="27" fillId="0" borderId="12" xfId="65" applyFont="1" applyBorder="1" applyAlignment="1">
      <alignment horizontal="center" vertical="center" wrapText="1"/>
      <protection/>
    </xf>
    <xf numFmtId="0" fontId="27" fillId="0" borderId="12" xfId="65" applyFont="1" applyBorder="1" applyAlignment="1">
      <alignment horizontal="center" vertical="center" wrapText="1"/>
      <protection/>
    </xf>
    <xf numFmtId="0" fontId="27" fillId="0" borderId="12" xfId="65" applyFont="1" applyBorder="1" applyAlignment="1" applyProtection="1">
      <alignment horizontal="right" vertical="center" wrapText="1"/>
      <protection/>
    </xf>
    <xf numFmtId="0" fontId="27" fillId="0" borderId="12" xfId="65" applyFont="1" applyBorder="1" applyAlignment="1" applyProtection="1">
      <alignment horizontal="center" vertical="center" wrapText="1"/>
      <protection/>
    </xf>
    <xf numFmtId="0" fontId="15" fillId="0" borderId="12" xfId="65" applyFont="1" applyBorder="1" applyAlignment="1">
      <alignment horizontal="left" vertical="center" wrapText="1"/>
      <protection/>
    </xf>
    <xf numFmtId="173" fontId="24" fillId="0" borderId="12" xfId="65" applyNumberFormat="1" applyFont="1" applyFill="1" applyBorder="1">
      <alignment/>
      <protection/>
    </xf>
    <xf numFmtId="0" fontId="15" fillId="0" borderId="12" xfId="65" applyFont="1" applyBorder="1" applyAlignment="1" applyProtection="1">
      <alignment horizontal="left" vertical="center" wrapText="1"/>
      <protection/>
    </xf>
    <xf numFmtId="0" fontId="15" fillId="0" borderId="12" xfId="65" applyFont="1" applyBorder="1" applyAlignment="1" applyProtection="1">
      <alignment horizontal="center" vertical="center" wrapText="1"/>
      <protection/>
    </xf>
    <xf numFmtId="49" fontId="15" fillId="0" borderId="12" xfId="65" applyNumberFormat="1" applyFont="1" applyBorder="1" applyAlignment="1">
      <alignment horizontal="center" vertical="center" wrapText="1"/>
      <protection/>
    </xf>
    <xf numFmtId="49" fontId="27" fillId="0" borderId="12" xfId="65" applyNumberFormat="1" applyFont="1" applyBorder="1" applyAlignment="1">
      <alignment horizontal="center" vertical="center" wrapText="1"/>
      <protection/>
    </xf>
    <xf numFmtId="173" fontId="15" fillId="0" borderId="12" xfId="65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73" fontId="27" fillId="0" borderId="12" xfId="65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73" fontId="24" fillId="0" borderId="12" xfId="65" applyNumberFormat="1" applyFont="1" applyFill="1" applyBorder="1" applyProtection="1">
      <alignment/>
      <protection/>
    </xf>
    <xf numFmtId="49" fontId="15" fillId="0" borderId="12" xfId="65" applyNumberFormat="1" applyFont="1" applyBorder="1" applyAlignment="1" applyProtection="1">
      <alignment horizontal="center" vertical="center" wrapText="1"/>
      <protection/>
    </xf>
    <xf numFmtId="0" fontId="15" fillId="0" borderId="12" xfId="65" applyFont="1" applyBorder="1" applyAlignment="1">
      <alignment horizontal="right" vertical="center" wrapText="1"/>
      <protection/>
    </xf>
    <xf numFmtId="0" fontId="15" fillId="0" borderId="12" xfId="65" applyFont="1" applyBorder="1" applyAlignment="1" applyProtection="1">
      <alignment horizontal="right" vertical="center" wrapText="1"/>
      <protection/>
    </xf>
    <xf numFmtId="49" fontId="13" fillId="0" borderId="0" xfId="63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3" applyNumberFormat="1" applyFont="1" applyBorder="1" applyAlignment="1">
      <alignment horizontal="left" vertical="top" wrapText="1"/>
      <protection/>
    </xf>
    <xf numFmtId="1" fontId="13" fillId="0" borderId="0" xfId="63" applyNumberFormat="1" applyFont="1" applyBorder="1" applyAlignment="1" applyProtection="1">
      <alignment horizontal="left" vertical="top" wrapText="1"/>
      <protection locked="0"/>
    </xf>
    <xf numFmtId="173" fontId="14" fillId="0" borderId="0" xfId="63" applyNumberFormat="1" applyFont="1" applyBorder="1" applyAlignment="1" applyProtection="1">
      <alignment horizontal="left" vertical="top"/>
      <protection locked="0"/>
    </xf>
    <xf numFmtId="0" fontId="12" fillId="0" borderId="0" xfId="63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3" applyFont="1" applyBorder="1" applyAlignment="1" applyProtection="1">
      <alignment horizontal="left" vertical="top"/>
      <protection locked="0"/>
    </xf>
    <xf numFmtId="0" fontId="25" fillId="0" borderId="0" xfId="63" applyFont="1" applyBorder="1" applyAlignment="1" applyProtection="1">
      <alignment horizontal="right" vertical="top" wrapText="1"/>
      <protection locked="0"/>
    </xf>
    <xf numFmtId="0" fontId="26" fillId="0" borderId="0" xfId="63" applyFont="1" applyBorder="1" applyAlignment="1" applyProtection="1">
      <alignment vertical="top"/>
      <protection locked="0"/>
    </xf>
    <xf numFmtId="0" fontId="24" fillId="0" borderId="0" xfId="65" applyFont="1" applyAlignment="1" applyProtection="1">
      <alignment/>
      <protection locked="0"/>
    </xf>
    <xf numFmtId="0" fontId="24" fillId="0" borderId="0" xfId="64" applyFont="1" applyAlignment="1" applyProtection="1">
      <alignment wrapText="1"/>
      <protection/>
    </xf>
    <xf numFmtId="0" fontId="21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Alignment="1" applyProtection="1">
      <alignment wrapText="1"/>
      <protection locked="0"/>
    </xf>
    <xf numFmtId="0" fontId="21" fillId="0" borderId="0" xfId="65" applyFont="1" applyAlignment="1" applyProtection="1">
      <alignment horizontal="center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5" applyFont="1" applyProtection="1">
      <alignment/>
      <protection locked="0"/>
    </xf>
    <xf numFmtId="0" fontId="16" fillId="0" borderId="0" xfId="63" applyFont="1" applyAlignment="1" applyProtection="1">
      <alignment horizontal="right" vertical="top"/>
      <protection locked="0"/>
    </xf>
    <xf numFmtId="0" fontId="14" fillId="0" borderId="0" xfId="63" applyFont="1" applyBorder="1" applyAlignment="1" applyProtection="1">
      <alignment vertical="top" wrapText="1"/>
      <protection/>
    </xf>
    <xf numFmtId="0" fontId="12" fillId="0" borderId="0" xfId="65" applyFont="1" applyProtection="1">
      <alignment/>
      <protection/>
    </xf>
    <xf numFmtId="0" fontId="21" fillId="0" borderId="0" xfId="65" applyFont="1" applyAlignment="1" applyProtection="1">
      <alignment horizontal="right"/>
      <protection/>
    </xf>
    <xf numFmtId="0" fontId="21" fillId="0" borderId="12" xfId="64" applyFont="1" applyBorder="1" applyAlignment="1" applyProtection="1">
      <alignment horizontal="center" vertical="center" wrapText="1"/>
      <protection/>
    </xf>
    <xf numFmtId="0" fontId="21" fillId="0" borderId="12" xfId="64" applyFont="1" applyBorder="1" applyAlignment="1" applyProtection="1">
      <alignment horizontal="center" wrapText="1"/>
      <protection/>
    </xf>
    <xf numFmtId="0" fontId="20" fillId="0" borderId="12" xfId="64" applyFont="1" applyBorder="1" applyAlignment="1" applyProtection="1">
      <alignment wrapText="1"/>
      <protection/>
    </xf>
    <xf numFmtId="173" fontId="12" fillId="0" borderId="12" xfId="64" applyNumberFormat="1" applyFont="1" applyBorder="1" applyAlignment="1" applyProtection="1">
      <alignment wrapText="1"/>
      <protection/>
    </xf>
    <xf numFmtId="0" fontId="12" fillId="0" borderId="12" xfId="64" applyFont="1" applyBorder="1" applyAlignment="1" applyProtection="1">
      <alignment wrapText="1"/>
      <protection/>
    </xf>
    <xf numFmtId="0" fontId="12" fillId="0" borderId="12" xfId="64" applyFont="1" applyBorder="1" applyAlignment="1" applyProtection="1">
      <alignment horizontal="center" wrapText="1"/>
      <protection/>
    </xf>
    <xf numFmtId="173" fontId="12" fillId="33" borderId="12" xfId="64" applyNumberFormat="1" applyFont="1" applyFill="1" applyBorder="1" applyAlignment="1" applyProtection="1">
      <alignment wrapText="1"/>
      <protection locked="0"/>
    </xf>
    <xf numFmtId="0" fontId="20" fillId="0" borderId="12" xfId="64" applyFont="1" applyBorder="1" applyAlignment="1" applyProtection="1">
      <alignment horizontal="right" wrapText="1"/>
      <protection/>
    </xf>
    <xf numFmtId="0" fontId="20" fillId="0" borderId="12" xfId="64" applyFont="1" applyBorder="1" applyAlignment="1" applyProtection="1">
      <alignment horizontal="center" wrapText="1"/>
      <protection/>
    </xf>
    <xf numFmtId="0" fontId="21" fillId="0" borderId="12" xfId="64" applyFont="1" applyBorder="1" applyAlignment="1" applyProtection="1">
      <alignment horizontal="right" wrapText="1"/>
      <protection/>
    </xf>
    <xf numFmtId="0" fontId="29" fillId="0" borderId="12" xfId="64" applyFont="1" applyBorder="1" applyAlignment="1" applyProtection="1">
      <alignment wrapText="1"/>
      <protection/>
    </xf>
    <xf numFmtId="0" fontId="20" fillId="0" borderId="12" xfId="64" applyFont="1" applyBorder="1" applyAlignment="1" applyProtection="1">
      <alignment horizontal="left" wrapText="1"/>
      <protection/>
    </xf>
    <xf numFmtId="0" fontId="24" fillId="0" borderId="0" xfId="64" applyFont="1" applyBorder="1" applyAlignment="1" applyProtection="1">
      <alignment wrapText="1"/>
      <protection/>
    </xf>
    <xf numFmtId="0" fontId="20" fillId="0" borderId="0" xfId="64" applyFont="1" applyBorder="1" applyAlignment="1" applyProtection="1">
      <alignment horizontal="left" wrapText="1"/>
      <protection locked="0"/>
    </xf>
    <xf numFmtId="0" fontId="21" fillId="0" borderId="0" xfId="64" applyFont="1" applyBorder="1" applyAlignment="1" applyProtection="1">
      <alignment horizontal="center" wrapText="1"/>
      <protection locked="0"/>
    </xf>
    <xf numFmtId="173" fontId="12" fillId="0" borderId="0" xfId="64" applyNumberFormat="1" applyFont="1" applyBorder="1" applyAlignment="1" applyProtection="1">
      <alignment wrapText="1"/>
      <protection locked="0"/>
    </xf>
    <xf numFmtId="0" fontId="30" fillId="0" borderId="0" xfId="64" applyFont="1" applyAlignment="1" applyProtection="1">
      <alignment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horizontal="left"/>
      <protection locked="0"/>
    </xf>
    <xf numFmtId="0" fontId="21" fillId="0" borderId="0" xfId="64" applyFont="1" applyAlignment="1" applyProtection="1">
      <alignment horizontal="right"/>
      <protection locked="0"/>
    </xf>
    <xf numFmtId="0" fontId="14" fillId="0" borderId="0" xfId="64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3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3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73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73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2" applyFont="1" applyProtection="1">
      <alignment/>
      <protection/>
    </xf>
    <xf numFmtId="0" fontId="13" fillId="0" borderId="0" xfId="62" applyFont="1" applyBorder="1" applyProtection="1">
      <alignment/>
      <protection/>
    </xf>
    <xf numFmtId="0" fontId="26" fillId="0" borderId="0" xfId="62" applyFont="1" applyProtection="1">
      <alignment/>
      <protection/>
    </xf>
    <xf numFmtId="49" fontId="14" fillId="0" borderId="0" xfId="62" applyNumberFormat="1" applyFont="1" applyAlignment="1" applyProtection="1">
      <alignment horizontal="left"/>
      <protection locked="0"/>
    </xf>
    <xf numFmtId="0" fontId="13" fillId="0" borderId="0" xfId="62" applyFont="1" applyProtection="1">
      <alignment/>
      <protection locked="0"/>
    </xf>
    <xf numFmtId="0" fontId="13" fillId="0" borderId="0" xfId="62" applyFont="1" applyBorder="1" applyProtection="1">
      <alignment/>
      <protection locked="0"/>
    </xf>
    <xf numFmtId="0" fontId="32" fillId="0" borderId="0" xfId="62" applyFont="1" applyAlignment="1" applyProtection="1">
      <alignment horizontal="right"/>
      <protection locked="0"/>
    </xf>
    <xf numFmtId="0" fontId="26" fillId="0" borderId="0" xfId="62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4" fillId="0" borderId="0" xfId="62" applyFont="1" applyBorder="1" applyProtection="1">
      <alignment/>
      <protection locked="0"/>
    </xf>
    <xf numFmtId="0" fontId="26" fillId="0" borderId="0" xfId="62" applyFont="1" applyBorder="1" applyProtection="1">
      <alignment/>
      <protection locked="0"/>
    </xf>
    <xf numFmtId="0" fontId="26" fillId="0" borderId="0" xfId="62" applyFont="1" applyBorder="1" applyProtection="1">
      <alignment/>
      <protection/>
    </xf>
    <xf numFmtId="0" fontId="14" fillId="0" borderId="12" xfId="62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173" fontId="14" fillId="0" borderId="12" xfId="62" applyNumberFormat="1" applyFont="1" applyBorder="1" applyAlignment="1" applyProtection="1">
      <alignment horizontal="center" vertical="center" wrapText="1"/>
      <protection/>
    </xf>
    <xf numFmtId="0" fontId="14" fillId="0" borderId="14" xfId="62" applyFont="1" applyBorder="1" applyAlignment="1" applyProtection="1">
      <alignment horizontal="center" vertical="center" wrapText="1"/>
      <protection/>
    </xf>
    <xf numFmtId="173" fontId="14" fillId="0" borderId="16" xfId="62" applyNumberFormat="1" applyFont="1" applyBorder="1" applyAlignment="1" applyProtection="1">
      <alignment horizontal="center" vertical="center" wrapText="1"/>
      <protection/>
    </xf>
    <xf numFmtId="0" fontId="13" fillId="0" borderId="14" xfId="62" applyFont="1" applyBorder="1" applyAlignment="1" applyProtection="1">
      <alignment horizontal="left" vertical="center"/>
      <protection/>
    </xf>
    <xf numFmtId="173" fontId="13" fillId="36" borderId="13" xfId="62" applyNumberFormat="1" applyFont="1" applyFill="1" applyBorder="1" applyProtection="1">
      <alignment/>
      <protection locked="0"/>
    </xf>
    <xf numFmtId="173" fontId="14" fillId="36" borderId="12" xfId="62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2" applyFont="1" applyBorder="1" applyAlignment="1" applyProtection="1">
      <alignment vertical="center" wrapText="1"/>
      <protection/>
    </xf>
    <xf numFmtId="173" fontId="13" fillId="33" borderId="12" xfId="62" applyNumberFormat="1" applyFont="1" applyFill="1" applyBorder="1" applyProtection="1">
      <alignment/>
      <protection locked="0"/>
    </xf>
    <xf numFmtId="173" fontId="13" fillId="33" borderId="16" xfId="62" applyNumberFormat="1" applyFont="1" applyFill="1" applyBorder="1" applyProtection="1">
      <alignment/>
      <protection locked="0"/>
    </xf>
    <xf numFmtId="0" fontId="13" fillId="0" borderId="15" xfId="62" applyFont="1" applyBorder="1" applyAlignment="1" applyProtection="1">
      <alignment horizontal="left" vertical="center"/>
      <protection/>
    </xf>
    <xf numFmtId="173" fontId="13" fillId="36" borderId="12" xfId="62" applyNumberFormat="1" applyFont="1" applyFill="1" applyBorder="1" applyProtection="1">
      <alignment/>
      <protection locked="0"/>
    </xf>
    <xf numFmtId="0" fontId="13" fillId="0" borderId="12" xfId="62" applyFont="1" applyBorder="1" applyAlignment="1" applyProtection="1">
      <alignment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49" fontId="13" fillId="0" borderId="12" xfId="63" applyNumberFormat="1" applyFont="1" applyFill="1" applyBorder="1" applyAlignment="1" applyProtection="1">
      <alignment horizontal="center" vertical="top" wrapText="1"/>
      <protection/>
    </xf>
    <xf numFmtId="173" fontId="13" fillId="33" borderId="12" xfId="62" applyNumberFormat="1" applyFont="1" applyFill="1" applyBorder="1" applyAlignment="1" applyProtection="1">
      <alignment vertical="center"/>
      <protection locked="0"/>
    </xf>
    <xf numFmtId="173" fontId="13" fillId="34" borderId="12" xfId="62" applyNumberFormat="1" applyFont="1" applyFill="1" applyBorder="1" applyProtection="1">
      <alignment/>
      <protection locked="0"/>
    </xf>
    <xf numFmtId="173" fontId="13" fillId="0" borderId="12" xfId="62" applyNumberFormat="1" applyFont="1" applyBorder="1" applyProtection="1">
      <alignment/>
      <protection/>
    </xf>
    <xf numFmtId="49" fontId="17" fillId="0" borderId="12" xfId="63" applyNumberFormat="1" applyFont="1" applyFill="1" applyBorder="1" applyAlignment="1" applyProtection="1">
      <alignment horizontal="center" vertical="top" wrapText="1"/>
      <protection/>
    </xf>
    <xf numFmtId="0" fontId="13" fillId="0" borderId="12" xfId="62" applyFont="1" applyBorder="1" applyProtection="1">
      <alignment/>
      <protection locked="0"/>
    </xf>
    <xf numFmtId="173" fontId="17" fillId="36" borderId="12" xfId="62" applyNumberFormat="1" applyFont="1" applyFill="1" applyBorder="1" applyProtection="1">
      <alignment/>
      <protection locked="0"/>
    </xf>
    <xf numFmtId="0" fontId="33" fillId="0" borderId="0" xfId="62" applyFont="1" applyBorder="1" applyProtection="1">
      <alignment/>
      <protection/>
    </xf>
    <xf numFmtId="173" fontId="26" fillId="33" borderId="0" xfId="62" applyNumberFormat="1" applyFont="1" applyFill="1" applyBorder="1" applyProtection="1">
      <alignment/>
      <protection locked="0"/>
    </xf>
    <xf numFmtId="49" fontId="13" fillId="0" borderId="12" xfId="62" applyNumberFormat="1" applyFont="1" applyBorder="1" applyAlignment="1" applyProtection="1">
      <alignment horizontal="left"/>
      <protection locked="0"/>
    </xf>
    <xf numFmtId="173" fontId="13" fillId="36" borderId="12" xfId="62" applyNumberFormat="1" applyFont="1" applyFill="1" applyBorder="1" applyAlignment="1" applyProtection="1">
      <alignment wrapText="1"/>
      <protection locked="0"/>
    </xf>
    <xf numFmtId="0" fontId="13" fillId="0" borderId="12" xfId="62" applyFont="1" applyBorder="1" applyAlignment="1" applyProtection="1">
      <alignment wrapText="1"/>
      <protection locked="0"/>
    </xf>
    <xf numFmtId="49" fontId="13" fillId="0" borderId="12" xfId="62" applyNumberFormat="1" applyFont="1" applyBorder="1" applyAlignment="1" applyProtection="1">
      <alignment horizontal="center"/>
      <protection/>
    </xf>
    <xf numFmtId="49" fontId="17" fillId="0" borderId="12" xfId="62" applyNumberFormat="1" applyFont="1" applyBorder="1" applyAlignment="1" applyProtection="1">
      <alignment horizontal="center"/>
      <protection/>
    </xf>
    <xf numFmtId="49" fontId="14" fillId="0" borderId="12" xfId="62" applyNumberFormat="1" applyFont="1" applyBorder="1" applyAlignment="1" applyProtection="1">
      <alignment horizontal="center"/>
      <protection/>
    </xf>
    <xf numFmtId="0" fontId="14" fillId="0" borderId="12" xfId="63" applyFont="1" applyBorder="1" applyAlignment="1" applyProtection="1">
      <alignment horizontal="right" vertical="top" wrapText="1"/>
      <protection/>
    </xf>
    <xf numFmtId="173" fontId="13" fillId="0" borderId="12" xfId="62" applyNumberFormat="1" applyFont="1" applyFill="1" applyBorder="1" applyProtection="1">
      <alignment/>
      <protection/>
    </xf>
    <xf numFmtId="0" fontId="14" fillId="0" borderId="0" xfId="62" applyFont="1" applyProtection="1">
      <alignment/>
      <protection/>
    </xf>
    <xf numFmtId="49" fontId="13" fillId="0" borderId="0" xfId="62" applyNumberFormat="1" applyFont="1" applyBorder="1" applyAlignment="1" applyProtection="1">
      <alignment horizontal="left" wrapText="1"/>
      <protection/>
    </xf>
    <xf numFmtId="0" fontId="34" fillId="0" borderId="0" xfId="62" applyFont="1" applyAlignment="1" applyProtection="1">
      <alignment wrapText="1"/>
      <protection/>
    </xf>
    <xf numFmtId="0" fontId="13" fillId="0" borderId="0" xfId="62" applyFont="1" applyBorder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right" wrapText="1"/>
      <protection locked="0"/>
    </xf>
    <xf numFmtId="0" fontId="7" fillId="0" borderId="14" xfId="66" applyFont="1" applyBorder="1" applyAlignment="1" applyProtection="1">
      <alignment horizontal="center" vertical="center" wrapText="1"/>
      <protection/>
    </xf>
    <xf numFmtId="0" fontId="8" fillId="0" borderId="17" xfId="66" applyFont="1" applyBorder="1" applyAlignment="1" applyProtection="1">
      <alignment horizontal="center" vertical="center" wrapText="1"/>
      <protection/>
    </xf>
    <xf numFmtId="0" fontId="7" fillId="0" borderId="17" xfId="66" applyFont="1" applyBorder="1" applyAlignment="1" applyProtection="1">
      <alignment horizontal="center" vertical="center" wrapText="1"/>
      <protection/>
    </xf>
    <xf numFmtId="0" fontId="7" fillId="0" borderId="15" xfId="66" applyFont="1" applyFill="1" applyBorder="1" applyAlignment="1" applyProtection="1">
      <alignment horizontal="center" vertical="center" wrapText="1"/>
      <protection/>
    </xf>
    <xf numFmtId="0" fontId="7" fillId="0" borderId="15" xfId="66" applyFont="1" applyBorder="1" applyAlignment="1" applyProtection="1">
      <alignment horizontal="center" vertical="center"/>
      <protection/>
    </xf>
    <xf numFmtId="0" fontId="7" fillId="0" borderId="15" xfId="66" applyFont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center" vertical="top" wrapText="1"/>
      <protection locked="0"/>
    </xf>
    <xf numFmtId="0" fontId="14" fillId="0" borderId="0" xfId="63" applyFont="1" applyBorder="1" applyAlignment="1" applyProtection="1">
      <alignment horizontal="left" vertical="top"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14" xfId="63" applyFont="1" applyBorder="1" applyAlignment="1">
      <alignment horizontal="center" vertical="top"/>
      <protection/>
    </xf>
    <xf numFmtId="49" fontId="14" fillId="0" borderId="12" xfId="63" applyNumberFormat="1" applyFont="1" applyBorder="1" applyAlignment="1">
      <alignment horizontal="center" vertical="top"/>
      <protection/>
    </xf>
    <xf numFmtId="0" fontId="14" fillId="0" borderId="12" xfId="63" applyFont="1" applyBorder="1" applyAlignment="1">
      <alignment horizontal="center" vertical="top" wrapText="1"/>
      <protection/>
    </xf>
    <xf numFmtId="0" fontId="15" fillId="0" borderId="0" xfId="65" applyFont="1" applyBorder="1" applyAlignment="1" applyProtection="1">
      <alignment horizontal="center" vertical="center" wrapText="1"/>
      <protection locked="0"/>
    </xf>
    <xf numFmtId="0" fontId="21" fillId="0" borderId="0" xfId="64" applyFont="1" applyBorder="1" applyAlignment="1" applyProtection="1">
      <alignment horizontal="center" vertical="center" wrapText="1"/>
      <protection locked="0"/>
    </xf>
    <xf numFmtId="0" fontId="31" fillId="0" borderId="0" xfId="64" applyFont="1" applyBorder="1" applyAlignment="1" applyProtection="1">
      <alignment horizontal="left" wrapText="1"/>
      <protection/>
    </xf>
    <xf numFmtId="0" fontId="14" fillId="0" borderId="0" xfId="63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3" applyFont="1" applyBorder="1" applyAlignment="1">
      <alignment horizontal="left" vertical="top" wrapText="1"/>
      <protection/>
    </xf>
    <xf numFmtId="0" fontId="14" fillId="0" borderId="0" xfId="63" applyFont="1" applyBorder="1" applyAlignment="1" applyProtection="1">
      <alignment vertical="top"/>
      <protection locked="0"/>
    </xf>
    <xf numFmtId="0" fontId="14" fillId="0" borderId="12" xfId="62" applyFont="1" applyBorder="1" applyAlignment="1" applyProtection="1">
      <alignment horizontal="center" vertical="center" wrapText="1"/>
      <protection/>
    </xf>
    <xf numFmtId="0" fontId="13" fillId="0" borderId="12" xfId="62" applyFont="1" applyBorder="1" applyAlignment="1" applyProtection="1">
      <alignment wrapText="1"/>
      <protection/>
    </xf>
    <xf numFmtId="49" fontId="13" fillId="0" borderId="0" xfId="62" applyNumberFormat="1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7">
      <selection activeCell="B28" sqref="B28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529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6</v>
      </c>
      <c r="B9" s="6" t="s">
        <v>530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7</v>
      </c>
      <c r="B10" s="6" t="s">
        <v>531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8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9</v>
      </c>
      <c r="B13" s="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11</v>
      </c>
      <c r="B14" s="1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13</v>
      </c>
      <c r="B15" s="1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15</v>
      </c>
      <c r="B16" s="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17</v>
      </c>
      <c r="B17" s="9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19</v>
      </c>
      <c r="B18" s="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21</v>
      </c>
      <c r="B19" s="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23</v>
      </c>
      <c r="B20" s="9" t="s">
        <v>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24</v>
      </c>
      <c r="B21" s="11" t="s">
        <v>25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26</v>
      </c>
      <c r="B22" s="11" t="s">
        <v>25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27</v>
      </c>
      <c r="B23" s="12" t="s">
        <v>28</v>
      </c>
    </row>
    <row r="24" spans="1:2" ht="15.75">
      <c r="A24" s="10" t="s">
        <v>29</v>
      </c>
      <c r="B24" s="13" t="s">
        <v>30</v>
      </c>
    </row>
    <row r="25" spans="1:2" ht="15.75">
      <c r="A25" s="10" t="s">
        <v>31</v>
      </c>
      <c r="B25" s="11" t="s">
        <v>32</v>
      </c>
    </row>
    <row r="26" spans="1:2" ht="15.75">
      <c r="A26" s="14"/>
      <c r="B26" s="14"/>
    </row>
    <row r="27" spans="1:2" ht="15.75">
      <c r="A27" s="15" t="s">
        <v>33</v>
      </c>
      <c r="B27" s="16"/>
    </row>
  </sheetData>
  <sheetProtection password="D554" sheet="1" objects="1" scenarios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zoomScalePageLayoutView="0" workbookViewId="0" topLeftCell="D4">
      <selection activeCell="J18" sqref="J18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34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- в ликвидация</v>
      </c>
      <c r="B3" s="322"/>
      <c r="C3" s="322"/>
      <c r="D3" s="322"/>
      <c r="E3" s="24"/>
      <c r="F3" s="25" t="s">
        <v>35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01.01.2020г. г. до 31.12.2020г. г.</v>
      </c>
      <c r="B4" s="323"/>
      <c r="C4" s="323"/>
      <c r="D4" s="323"/>
      <c r="E4" s="24"/>
      <c r="F4" s="24"/>
      <c r="G4" s="24"/>
      <c r="H4" s="24"/>
      <c r="I4" s="28"/>
      <c r="J4" s="22"/>
      <c r="K4" s="24"/>
      <c r="L4" s="23"/>
    </row>
    <row r="5" spans="1:12" ht="14.25" customHeight="1">
      <c r="A5" s="29"/>
      <c r="B5" s="27"/>
      <c r="C5" s="27"/>
      <c r="D5" s="24"/>
      <c r="E5" s="24"/>
      <c r="F5" s="24"/>
      <c r="G5" s="24"/>
      <c r="H5" s="24"/>
      <c r="I5" s="22"/>
      <c r="J5" s="22"/>
      <c r="K5" s="24"/>
      <c r="L5" s="24" t="s">
        <v>36</v>
      </c>
    </row>
    <row r="6" spans="1:12" ht="12" customHeight="1">
      <c r="A6" s="324" t="s">
        <v>37</v>
      </c>
      <c r="B6" s="324"/>
      <c r="C6" s="324"/>
      <c r="D6" s="324"/>
      <c r="E6" s="324"/>
      <c r="F6" s="324"/>
      <c r="G6" s="324" t="s">
        <v>38</v>
      </c>
      <c r="H6" s="324"/>
      <c r="I6" s="324"/>
      <c r="J6" s="324"/>
      <c r="K6" s="324"/>
      <c r="L6" s="324"/>
    </row>
    <row r="7" spans="1:12" ht="13.5" customHeight="1">
      <c r="A7" s="30"/>
      <c r="B7" s="31" t="s">
        <v>39</v>
      </c>
      <c r="C7" s="325" t="s">
        <v>40</v>
      </c>
      <c r="D7" s="325"/>
      <c r="E7" s="325"/>
      <c r="F7" s="326" t="s">
        <v>41</v>
      </c>
      <c r="G7" s="30"/>
      <c r="H7" s="31" t="s">
        <v>39</v>
      </c>
      <c r="I7" s="325" t="s">
        <v>40</v>
      </c>
      <c r="J7" s="325"/>
      <c r="K7" s="325"/>
      <c r="L7" s="326" t="s">
        <v>41</v>
      </c>
    </row>
    <row r="8" spans="1:12" ht="24">
      <c r="A8" s="34" t="s">
        <v>42</v>
      </c>
      <c r="B8" s="31" t="s">
        <v>43</v>
      </c>
      <c r="C8" s="35" t="s">
        <v>44</v>
      </c>
      <c r="D8" s="33" t="s">
        <v>45</v>
      </c>
      <c r="E8" s="36" t="s">
        <v>46</v>
      </c>
      <c r="F8" s="326"/>
      <c r="G8" s="34" t="s">
        <v>42</v>
      </c>
      <c r="H8" s="31" t="s">
        <v>43</v>
      </c>
      <c r="I8" s="35" t="s">
        <v>44</v>
      </c>
      <c r="J8" s="33" t="s">
        <v>45</v>
      </c>
      <c r="K8" s="36" t="s">
        <v>46</v>
      </c>
      <c r="L8" s="326"/>
    </row>
    <row r="9" spans="1:12" ht="12">
      <c r="A9" s="34" t="s">
        <v>47</v>
      </c>
      <c r="B9" s="32" t="s">
        <v>48</v>
      </c>
      <c r="C9" s="32" t="s">
        <v>49</v>
      </c>
      <c r="D9" s="37">
        <v>2</v>
      </c>
      <c r="E9" s="37">
        <v>3</v>
      </c>
      <c r="F9" s="33">
        <v>4</v>
      </c>
      <c r="G9" s="38" t="s">
        <v>47</v>
      </c>
      <c r="H9" s="33" t="s">
        <v>48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50</v>
      </c>
      <c r="B10" s="32"/>
      <c r="C10" s="40"/>
      <c r="D10" s="40"/>
      <c r="E10" s="40"/>
      <c r="F10" s="41"/>
      <c r="G10" s="42" t="s">
        <v>51</v>
      </c>
      <c r="H10" s="43"/>
      <c r="I10" s="44"/>
      <c r="J10" s="44"/>
      <c r="K10" s="45"/>
      <c r="L10" s="45"/>
    </row>
    <row r="11" spans="1:12" ht="12">
      <c r="A11" s="42" t="s">
        <v>52</v>
      </c>
      <c r="B11" s="46"/>
      <c r="C11" s="47"/>
      <c r="D11" s="40"/>
      <c r="E11" s="40"/>
      <c r="F11" s="41"/>
      <c r="G11" s="48" t="s">
        <v>53</v>
      </c>
      <c r="H11" s="43"/>
      <c r="I11" s="44"/>
      <c r="J11" s="44"/>
      <c r="K11" s="45"/>
      <c r="L11" s="45"/>
    </row>
    <row r="12" spans="1:17" ht="12">
      <c r="A12" s="49" t="s">
        <v>54</v>
      </c>
      <c r="B12" s="43" t="s">
        <v>55</v>
      </c>
      <c r="C12" s="50"/>
      <c r="D12" s="51"/>
      <c r="E12" s="52">
        <f aca="true" t="shared" si="0" ref="E12:E21">C12+D12</f>
        <v>0</v>
      </c>
      <c r="F12" s="53"/>
      <c r="G12" s="54" t="s">
        <v>56</v>
      </c>
      <c r="H12" s="55" t="s">
        <v>57</v>
      </c>
      <c r="I12" s="53"/>
      <c r="J12" s="53">
        <v>375</v>
      </c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58</v>
      </c>
      <c r="B13" s="43" t="s">
        <v>59</v>
      </c>
      <c r="C13" s="50"/>
      <c r="D13" s="51"/>
      <c r="E13" s="52">
        <f t="shared" si="0"/>
        <v>0</v>
      </c>
      <c r="F13" s="53"/>
      <c r="G13" s="57" t="s">
        <v>60</v>
      </c>
      <c r="H13" s="55" t="s">
        <v>61</v>
      </c>
      <c r="I13" s="58"/>
      <c r="J13" s="58">
        <v>375</v>
      </c>
      <c r="K13" s="52">
        <f>I13+J13</f>
        <v>375</v>
      </c>
      <c r="L13" s="58">
        <v>375</v>
      </c>
      <c r="M13" s="56"/>
      <c r="N13" s="56"/>
      <c r="O13" s="56"/>
      <c r="P13" s="56"/>
      <c r="Q13" s="56"/>
    </row>
    <row r="14" spans="1:17" ht="12">
      <c r="A14" s="59" t="s">
        <v>62</v>
      </c>
      <c r="B14" s="43" t="s">
        <v>63</v>
      </c>
      <c r="C14" s="50"/>
      <c r="D14" s="51"/>
      <c r="E14" s="52">
        <f t="shared" si="0"/>
        <v>0</v>
      </c>
      <c r="F14" s="53"/>
      <c r="G14" s="57" t="s">
        <v>64</v>
      </c>
      <c r="H14" s="55" t="s">
        <v>65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66</v>
      </c>
      <c r="B15" s="43" t="s">
        <v>67</v>
      </c>
      <c r="C15" s="50"/>
      <c r="D15" s="51"/>
      <c r="E15" s="52">
        <f t="shared" si="0"/>
        <v>0</v>
      </c>
      <c r="F15" s="53"/>
      <c r="G15" s="57" t="s">
        <v>68</v>
      </c>
      <c r="H15" s="55" t="s">
        <v>69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70</v>
      </c>
      <c r="B16" s="43" t="s">
        <v>71</v>
      </c>
      <c r="C16" s="50"/>
      <c r="D16" s="51"/>
      <c r="E16" s="52">
        <f t="shared" si="0"/>
        <v>0</v>
      </c>
      <c r="F16" s="53"/>
      <c r="G16" s="61" t="s">
        <v>72</v>
      </c>
      <c r="H16" s="62" t="s">
        <v>73</v>
      </c>
      <c r="I16" s="63">
        <f>I15+I12</f>
        <v>0</v>
      </c>
      <c r="J16" s="63">
        <f>J15+J12</f>
        <v>375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74</v>
      </c>
      <c r="B17" s="64" t="s">
        <v>75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76</v>
      </c>
      <c r="B18" s="43" t="s">
        <v>77</v>
      </c>
      <c r="C18" s="50"/>
      <c r="D18" s="51"/>
      <c r="E18" s="52">
        <f t="shared" si="0"/>
        <v>0</v>
      </c>
      <c r="F18" s="53"/>
      <c r="G18" s="65" t="s">
        <v>78</v>
      </c>
      <c r="H18" s="62" t="s">
        <v>79</v>
      </c>
      <c r="I18" s="66"/>
      <c r="J18" s="66">
        <v>-128</v>
      </c>
      <c r="K18" s="52">
        <f>I18+J18</f>
        <v>-128</v>
      </c>
      <c r="L18" s="67"/>
      <c r="M18" s="56"/>
      <c r="N18" s="56"/>
      <c r="O18" s="56"/>
      <c r="P18" s="56"/>
      <c r="Q18" s="56"/>
    </row>
    <row r="19" spans="1:17" ht="12">
      <c r="A19" s="59" t="s">
        <v>80</v>
      </c>
      <c r="B19" s="43" t="s">
        <v>81</v>
      </c>
      <c r="C19" s="68"/>
      <c r="D19" s="69"/>
      <c r="E19" s="52">
        <f t="shared" si="0"/>
        <v>0</v>
      </c>
      <c r="F19" s="58"/>
      <c r="G19" s="65" t="s">
        <v>82</v>
      </c>
      <c r="H19" s="62" t="s">
        <v>83</v>
      </c>
      <c r="I19" s="66"/>
      <c r="J19" s="66"/>
      <c r="K19" s="52">
        <f>I19+J19</f>
        <v>0</v>
      </c>
      <c r="L19" s="67">
        <v>-154</v>
      </c>
      <c r="M19" s="56"/>
      <c r="N19" s="56"/>
      <c r="O19" s="56"/>
      <c r="P19" s="56"/>
      <c r="Q19" s="56"/>
    </row>
    <row r="20" spans="1:16" ht="12">
      <c r="A20" s="59" t="s">
        <v>84</v>
      </c>
      <c r="B20" s="43" t="s">
        <v>85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72</v>
      </c>
      <c r="B21" s="74" t="s">
        <v>86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87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88</v>
      </c>
      <c r="H22" s="43" t="s">
        <v>89</v>
      </c>
      <c r="I22" s="53"/>
      <c r="J22" s="53"/>
      <c r="K22" s="78">
        <f>I22+J22</f>
        <v>0</v>
      </c>
      <c r="L22" s="53"/>
    </row>
    <row r="23" spans="1:12" ht="12">
      <c r="A23" s="42" t="s">
        <v>90</v>
      </c>
      <c r="B23" s="81"/>
      <c r="C23" s="75"/>
      <c r="D23" s="77"/>
      <c r="E23" s="78"/>
      <c r="F23" s="79"/>
      <c r="G23" s="59" t="s">
        <v>91</v>
      </c>
      <c r="H23" s="43" t="s">
        <v>92</v>
      </c>
      <c r="I23" s="66"/>
      <c r="J23" s="66">
        <v>-120</v>
      </c>
      <c r="K23" s="78">
        <f>I23+J23</f>
        <v>-120</v>
      </c>
      <c r="L23" s="66">
        <v>37</v>
      </c>
    </row>
    <row r="24" spans="1:22" ht="12">
      <c r="A24" s="59" t="s">
        <v>93</v>
      </c>
      <c r="B24" s="43" t="s">
        <v>94</v>
      </c>
      <c r="C24" s="50"/>
      <c r="D24" s="50"/>
      <c r="E24" s="52">
        <f>C24+D24</f>
        <v>0</v>
      </c>
      <c r="F24" s="50"/>
      <c r="G24" s="61" t="s">
        <v>95</v>
      </c>
      <c r="H24" s="62" t="s">
        <v>96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37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97</v>
      </c>
      <c r="B25" s="43" t="s">
        <v>98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99</v>
      </c>
      <c r="B26" s="43" t="s">
        <v>100</v>
      </c>
      <c r="C26" s="50"/>
      <c r="D26" s="50"/>
      <c r="E26" s="52">
        <f>C26+D26</f>
        <v>0</v>
      </c>
      <c r="F26" s="50"/>
      <c r="G26" s="82" t="s">
        <v>101</v>
      </c>
      <c r="H26" s="83" t="s">
        <v>102</v>
      </c>
      <c r="I26" s="63">
        <f>I24+I18+I16+I19</f>
        <v>0</v>
      </c>
      <c r="J26" s="63">
        <f>J24+J18+J16+J19</f>
        <v>127</v>
      </c>
      <c r="K26" s="63">
        <f>K24+K18+K16+K19</f>
        <v>127</v>
      </c>
      <c r="L26" s="63">
        <f>L24+L18+L16+L19</f>
        <v>258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103</v>
      </c>
      <c r="B27" s="43" t="s">
        <v>104</v>
      </c>
      <c r="C27" s="50"/>
      <c r="D27" s="50"/>
      <c r="E27" s="52">
        <f>C27+D27</f>
        <v>0</v>
      </c>
      <c r="F27" s="50"/>
      <c r="G27" s="84" t="s">
        <v>105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106</v>
      </c>
      <c r="B28" s="81" t="s">
        <v>107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108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109</v>
      </c>
      <c r="B29" s="43"/>
      <c r="C29" s="75"/>
      <c r="D29" s="77"/>
      <c r="E29" s="78"/>
      <c r="F29" s="79"/>
      <c r="G29" s="80" t="s">
        <v>110</v>
      </c>
      <c r="H29" s="43" t="s">
        <v>111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112</v>
      </c>
      <c r="B30" s="43" t="s">
        <v>113</v>
      </c>
      <c r="C30" s="50"/>
      <c r="D30" s="50"/>
      <c r="E30" s="52">
        <f aca="true" t="shared" si="2" ref="E30:E36">C30+D30</f>
        <v>0</v>
      </c>
      <c r="F30" s="50"/>
      <c r="G30" s="54" t="s">
        <v>114</v>
      </c>
      <c r="H30" s="55" t="s">
        <v>115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116</v>
      </c>
      <c r="B31" s="64" t="s">
        <v>117</v>
      </c>
      <c r="C31" s="50"/>
      <c r="D31" s="50">
        <v>2</v>
      </c>
      <c r="E31" s="52">
        <f t="shared" si="2"/>
        <v>2</v>
      </c>
      <c r="F31" s="50">
        <v>39</v>
      </c>
      <c r="G31" s="54" t="s">
        <v>118</v>
      </c>
      <c r="H31" s="55" t="s">
        <v>119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120</v>
      </c>
      <c r="B32" s="43" t="s">
        <v>121</v>
      </c>
      <c r="C32" s="50"/>
      <c r="D32" s="50"/>
      <c r="E32" s="52">
        <f t="shared" si="2"/>
        <v>0</v>
      </c>
      <c r="F32" s="50">
        <v>144</v>
      </c>
      <c r="G32" s="54" t="s">
        <v>122</v>
      </c>
      <c r="H32" s="55" t="s">
        <v>123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124</v>
      </c>
      <c r="B33" s="43" t="s">
        <v>125</v>
      </c>
      <c r="C33" s="50"/>
      <c r="D33" s="50"/>
      <c r="E33" s="52">
        <f t="shared" si="2"/>
        <v>0</v>
      </c>
      <c r="F33" s="50"/>
      <c r="G33" s="54" t="s">
        <v>126</v>
      </c>
      <c r="H33" s="55" t="s">
        <v>127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128</v>
      </c>
      <c r="B34" s="43" t="s">
        <v>129</v>
      </c>
      <c r="C34" s="53"/>
      <c r="D34" s="53"/>
      <c r="E34" s="52">
        <f t="shared" si="2"/>
        <v>0</v>
      </c>
      <c r="F34" s="53"/>
      <c r="G34" s="54" t="s">
        <v>130</v>
      </c>
      <c r="H34" s="55" t="s">
        <v>131</v>
      </c>
      <c r="I34" s="53"/>
      <c r="J34" s="53">
        <v>14</v>
      </c>
      <c r="K34" s="52">
        <f t="shared" si="1"/>
        <v>14</v>
      </c>
      <c r="L34" s="53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132</v>
      </c>
      <c r="B35" s="74" t="s">
        <v>133</v>
      </c>
      <c r="C35" s="75">
        <f>SUM(C30:C34)</f>
        <v>0</v>
      </c>
      <c r="D35" s="76">
        <f>SUM(D30:D34)</f>
        <v>2</v>
      </c>
      <c r="E35" s="52">
        <f t="shared" si="2"/>
        <v>2</v>
      </c>
      <c r="F35" s="76">
        <f>SUM(F30:F34)</f>
        <v>183</v>
      </c>
      <c r="G35" s="54" t="s">
        <v>134</v>
      </c>
      <c r="H35" s="55" t="s">
        <v>135</v>
      </c>
      <c r="I35" s="53"/>
      <c r="J35" s="53">
        <v>5</v>
      </c>
      <c r="K35" s="52">
        <f t="shared" si="1"/>
        <v>5</v>
      </c>
      <c r="L35" s="53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136</v>
      </c>
      <c r="B36" s="74" t="s">
        <v>137</v>
      </c>
      <c r="C36" s="75">
        <f>C35+C28+C21</f>
        <v>0</v>
      </c>
      <c r="D36" s="76">
        <f>D35+D28+D21</f>
        <v>2</v>
      </c>
      <c r="E36" s="52">
        <f t="shared" si="2"/>
        <v>2</v>
      </c>
      <c r="F36" s="76">
        <f>F35+F28+F21</f>
        <v>183</v>
      </c>
      <c r="G36" s="54" t="s">
        <v>138</v>
      </c>
      <c r="H36" s="55" t="s">
        <v>139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140</v>
      </c>
      <c r="B37" s="43"/>
      <c r="C37" s="75"/>
      <c r="D37" s="77"/>
      <c r="E37" s="78"/>
      <c r="F37" s="79"/>
      <c r="G37" s="80" t="s">
        <v>141</v>
      </c>
      <c r="H37" s="43" t="s">
        <v>142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143</v>
      </c>
      <c r="B38" s="43"/>
      <c r="C38" s="75"/>
      <c r="D38" s="77"/>
      <c r="E38" s="78"/>
      <c r="F38" s="79"/>
      <c r="G38" s="80" t="s">
        <v>144</v>
      </c>
      <c r="H38" s="43" t="s">
        <v>145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146</v>
      </c>
      <c r="B39" s="43" t="s">
        <v>147</v>
      </c>
      <c r="C39" s="87"/>
      <c r="D39" s="87"/>
      <c r="E39" s="52">
        <f aca="true" t="shared" si="3" ref="E39:E44">C39+D39</f>
        <v>0</v>
      </c>
      <c r="F39" s="87"/>
      <c r="G39" s="54" t="s">
        <v>148</v>
      </c>
      <c r="H39" s="88" t="s">
        <v>149</v>
      </c>
      <c r="I39" s="53"/>
      <c r="J39" s="53"/>
      <c r="K39" s="52">
        <f t="shared" si="1"/>
        <v>0</v>
      </c>
      <c r="L39" s="53"/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150</v>
      </c>
      <c r="B40" s="43" t="s">
        <v>151</v>
      </c>
      <c r="C40" s="50"/>
      <c r="D40" s="50"/>
      <c r="E40" s="52">
        <f t="shared" si="3"/>
        <v>0</v>
      </c>
      <c r="F40" s="50"/>
      <c r="G40" s="61" t="s">
        <v>72</v>
      </c>
      <c r="H40" s="89" t="s">
        <v>152</v>
      </c>
      <c r="I40" s="63">
        <f>SUM(I29:I39)</f>
        <v>0</v>
      </c>
      <c r="J40" s="63">
        <f>SUM(J29:J39)</f>
        <v>19</v>
      </c>
      <c r="K40" s="63">
        <f>SUM(K29:K39)</f>
        <v>19</v>
      </c>
      <c r="L40" s="63">
        <f>SUM(L29:L39)</f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153</v>
      </c>
      <c r="B41" s="43" t="s">
        <v>154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155</v>
      </c>
      <c r="B42" s="64" t="s">
        <v>156</v>
      </c>
      <c r="C42" s="50"/>
      <c r="D42" s="50"/>
      <c r="E42" s="52">
        <f t="shared" si="3"/>
        <v>0</v>
      </c>
      <c r="F42" s="50"/>
      <c r="G42" s="65" t="s">
        <v>157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128</v>
      </c>
      <c r="B43" s="43" t="s">
        <v>158</v>
      </c>
      <c r="C43" s="50"/>
      <c r="D43" s="50"/>
      <c r="E43" s="52">
        <f t="shared" si="3"/>
        <v>0</v>
      </c>
      <c r="F43" s="50"/>
      <c r="G43" s="54" t="s">
        <v>159</v>
      </c>
      <c r="H43" s="55" t="s">
        <v>160</v>
      </c>
      <c r="I43" s="53"/>
      <c r="J43" s="53"/>
      <c r="K43" s="52">
        <f aca="true" t="shared" si="4" ref="K43:K50">I43+J43</f>
        <v>0</v>
      </c>
      <c r="L43" s="53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72</v>
      </c>
      <c r="B44" s="74" t="s">
        <v>161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0</v>
      </c>
      <c r="G44" s="54" t="s">
        <v>162</v>
      </c>
      <c r="H44" s="55" t="s">
        <v>163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164</v>
      </c>
      <c r="H45" s="43" t="s">
        <v>165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166</v>
      </c>
      <c r="B46" s="43"/>
      <c r="C46" s="75"/>
      <c r="D46" s="77"/>
      <c r="E46" s="78"/>
      <c r="F46" s="79"/>
      <c r="G46" s="80" t="s">
        <v>167</v>
      </c>
      <c r="H46" s="43" t="s">
        <v>168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169</v>
      </c>
      <c r="B47" s="43" t="s">
        <v>170</v>
      </c>
      <c r="C47" s="50"/>
      <c r="D47" s="50"/>
      <c r="E47" s="52">
        <f aca="true" t="shared" si="5" ref="E47:E53">C47+D47</f>
        <v>0</v>
      </c>
      <c r="F47" s="50"/>
      <c r="G47" s="54" t="s">
        <v>171</v>
      </c>
      <c r="H47" s="55" t="s">
        <v>160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172</v>
      </c>
      <c r="B48" s="43" t="s">
        <v>173</v>
      </c>
      <c r="C48" s="50"/>
      <c r="D48" s="50"/>
      <c r="E48" s="52">
        <f t="shared" si="5"/>
        <v>0</v>
      </c>
      <c r="F48" s="50"/>
      <c r="G48" s="54" t="s">
        <v>174</v>
      </c>
      <c r="H48" s="55" t="s">
        <v>175</v>
      </c>
      <c r="I48" s="53"/>
      <c r="J48" s="53"/>
      <c r="K48" s="52">
        <f t="shared" si="4"/>
        <v>0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176</v>
      </c>
      <c r="B49" s="43" t="s">
        <v>177</v>
      </c>
      <c r="C49" s="50"/>
      <c r="D49" s="50"/>
      <c r="E49" s="52">
        <f t="shared" si="5"/>
        <v>0</v>
      </c>
      <c r="F49" s="50"/>
      <c r="G49" s="54" t="s">
        <v>178</v>
      </c>
      <c r="H49" s="55" t="s">
        <v>179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180</v>
      </c>
      <c r="B50" s="64" t="s">
        <v>181</v>
      </c>
      <c r="C50" s="50"/>
      <c r="D50" s="50"/>
      <c r="E50" s="52">
        <f t="shared" si="5"/>
        <v>0</v>
      </c>
      <c r="F50" s="50">
        <v>3</v>
      </c>
      <c r="G50" s="54" t="s">
        <v>84</v>
      </c>
      <c r="H50" s="55" t="s">
        <v>182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183</v>
      </c>
      <c r="B51" s="43" t="s">
        <v>184</v>
      </c>
      <c r="C51" s="50"/>
      <c r="D51" s="50"/>
      <c r="E51" s="52">
        <f t="shared" si="5"/>
        <v>0</v>
      </c>
      <c r="F51" s="50"/>
      <c r="G51" s="61" t="s">
        <v>106</v>
      </c>
      <c r="H51" s="62" t="s">
        <v>185</v>
      </c>
      <c r="I51" s="63">
        <f>SUM(I43:I50)</f>
        <v>0</v>
      </c>
      <c r="J51" s="63">
        <f>SUM(J43:J50)</f>
        <v>0</v>
      </c>
      <c r="K51" s="63">
        <f>SUM(K43:K50)</f>
        <v>0</v>
      </c>
      <c r="L51" s="63">
        <f>SUM(L43:L50)</f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186</v>
      </c>
      <c r="B52" s="43" t="s">
        <v>187</v>
      </c>
      <c r="C52" s="50"/>
      <c r="D52" s="50"/>
      <c r="E52" s="52">
        <f t="shared" si="5"/>
        <v>0</v>
      </c>
      <c r="F52" s="50"/>
      <c r="G52" s="84" t="s">
        <v>188</v>
      </c>
      <c r="H52" s="62" t="s">
        <v>189</v>
      </c>
      <c r="I52" s="63">
        <f>I40+I51</f>
        <v>0</v>
      </c>
      <c r="J52" s="63">
        <f>J40+J51</f>
        <v>19</v>
      </c>
      <c r="K52" s="63">
        <f>K40+K51</f>
        <v>19</v>
      </c>
      <c r="L52" s="63">
        <f>L40+L51</f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106</v>
      </c>
      <c r="B53" s="74" t="s">
        <v>190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3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191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192</v>
      </c>
      <c r="B55" s="64" t="s">
        <v>193</v>
      </c>
      <c r="C55" s="79">
        <f>SUM(C56:C59)</f>
        <v>0</v>
      </c>
      <c r="D55" s="63">
        <f>SUM(D56:D59)</f>
        <v>6</v>
      </c>
      <c r="E55" s="52">
        <f aca="true" t="shared" si="6" ref="E55:E65">C55+D55</f>
        <v>6</v>
      </c>
      <c r="F55" s="63">
        <f>SUM(F56:F59)</f>
        <v>27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194</v>
      </c>
      <c r="B56" s="43" t="s">
        <v>195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196</v>
      </c>
      <c r="B57" s="43" t="s">
        <v>197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198</v>
      </c>
      <c r="B58" s="43" t="s">
        <v>199</v>
      </c>
      <c r="C58" s="53"/>
      <c r="D58" s="53">
        <v>3</v>
      </c>
      <c r="E58" s="52">
        <f t="shared" si="6"/>
        <v>3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200</v>
      </c>
      <c r="B59" s="43" t="s">
        <v>201</v>
      </c>
      <c r="C59" s="53"/>
      <c r="D59" s="53">
        <v>3</v>
      </c>
      <c r="E59" s="52">
        <f t="shared" si="6"/>
        <v>3</v>
      </c>
      <c r="F59" s="53">
        <v>12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202</v>
      </c>
      <c r="B60" s="43" t="s">
        <v>203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204</v>
      </c>
      <c r="B61" s="43" t="s">
        <v>205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206</v>
      </c>
      <c r="B62" s="43" t="s">
        <v>207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208</v>
      </c>
      <c r="B63" s="43" t="s">
        <v>209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128</v>
      </c>
      <c r="B64" s="43" t="s">
        <v>210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132</v>
      </c>
      <c r="B65" s="81" t="s">
        <v>211</v>
      </c>
      <c r="C65" s="79">
        <f>C55+C60+C61+C63+C64</f>
        <v>0</v>
      </c>
      <c r="D65" s="63">
        <f>D55+D60+D61+D63+D64</f>
        <v>6</v>
      </c>
      <c r="E65" s="52">
        <f t="shared" si="6"/>
        <v>6</v>
      </c>
      <c r="F65" s="63">
        <f>F55+F60+F61+F63+F64</f>
        <v>27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212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213</v>
      </c>
      <c r="B67" s="43" t="s">
        <v>214</v>
      </c>
      <c r="C67" s="53">
        <v>0</v>
      </c>
      <c r="D67" s="53"/>
      <c r="E67" s="52">
        <f>C67+D67</f>
        <v>0</v>
      </c>
      <c r="F67" s="53">
        <v>1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215</v>
      </c>
      <c r="B68" s="43" t="s">
        <v>216</v>
      </c>
      <c r="C68" s="53">
        <v>138</v>
      </c>
      <c r="D68" s="53"/>
      <c r="E68" s="52">
        <f>C68+D68</f>
        <v>138</v>
      </c>
      <c r="F68" s="53">
        <v>44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95</v>
      </c>
      <c r="B69" s="74" t="s">
        <v>217</v>
      </c>
      <c r="C69" s="75">
        <f>C68+C67</f>
        <v>138</v>
      </c>
      <c r="D69" s="76">
        <f>D68+D67</f>
        <v>0</v>
      </c>
      <c r="E69" s="52">
        <f>C69+D69</f>
        <v>138</v>
      </c>
      <c r="F69" s="76">
        <f>F68+F67</f>
        <v>45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218</v>
      </c>
      <c r="B70" s="35" t="s">
        <v>219</v>
      </c>
      <c r="C70" s="79">
        <f>C69+C65+C53+C44</f>
        <v>138</v>
      </c>
      <c r="D70" s="63">
        <f>D69+D65+D53+D44</f>
        <v>6</v>
      </c>
      <c r="E70" s="52">
        <f>C70+D70</f>
        <v>144</v>
      </c>
      <c r="F70" s="63">
        <f>F69+F65+F53+F44</f>
        <v>75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220</v>
      </c>
      <c r="B71" s="35" t="s">
        <v>221</v>
      </c>
      <c r="C71" s="75">
        <f>C70+C36</f>
        <v>138</v>
      </c>
      <c r="D71" s="76">
        <f>D70+D36</f>
        <v>8</v>
      </c>
      <c r="E71" s="52">
        <f>C71+D71</f>
        <v>146</v>
      </c>
      <c r="F71" s="76">
        <f>F70+F36</f>
        <v>258</v>
      </c>
      <c r="G71" s="100" t="s">
        <v>222</v>
      </c>
      <c r="H71" s="83" t="s">
        <v>223</v>
      </c>
      <c r="I71" s="63">
        <f>I52+I26</f>
        <v>0</v>
      </c>
      <c r="J71" s="63">
        <f>J52+J26</f>
        <v>146</v>
      </c>
      <c r="K71" s="63">
        <f>K52+K26</f>
        <v>146</v>
      </c>
      <c r="L71" s="63">
        <f>L52+L26</f>
        <v>258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526</v>
      </c>
      <c r="B75" s="111"/>
      <c r="C75" s="112"/>
      <c r="D75" s="113" t="s">
        <v>224</v>
      </c>
      <c r="E75" s="113"/>
      <c r="F75" s="114" t="s">
        <v>225</v>
      </c>
      <c r="G75" s="115" t="s">
        <v>226</v>
      </c>
      <c r="H75" s="116"/>
      <c r="I75" s="23" t="s">
        <v>227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9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9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objects="1" scenarios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0">
      <selection activeCell="G20" sqref="G20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228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25.5">
      <c r="A3" s="142" t="str">
        <f>'справка №1-БАЛАНС'!A3:D3</f>
        <v>Име на отчитащото се предприятие: СТРОЙИНВЕСТХОЛДИНГ АД - в ликвидация</v>
      </c>
      <c r="B3" s="142"/>
      <c r="C3" s="143"/>
      <c r="D3" s="143" t="s">
        <v>35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01.01.2020г. г. до 31.12.2020г. г.</v>
      </c>
      <c r="B4" s="142"/>
      <c r="C4" s="139"/>
      <c r="D4" s="139"/>
      <c r="E4" s="145"/>
      <c r="F4" s="28"/>
      <c r="G4" s="139"/>
      <c r="H4" s="22"/>
    </row>
    <row r="5" spans="1:8" ht="12.75">
      <c r="A5" s="142"/>
      <c r="B5" s="142"/>
      <c r="E5" s="145"/>
      <c r="F5" s="145"/>
      <c r="H5" s="145" t="s">
        <v>229</v>
      </c>
    </row>
    <row r="6" spans="1:8" ht="25.5">
      <c r="A6" s="146" t="s">
        <v>230</v>
      </c>
      <c r="B6" s="147" t="s">
        <v>231</v>
      </c>
      <c r="C6" s="148" t="s">
        <v>40</v>
      </c>
      <c r="D6" s="147" t="s">
        <v>232</v>
      </c>
      <c r="E6" s="146" t="s">
        <v>233</v>
      </c>
      <c r="F6" s="147" t="s">
        <v>231</v>
      </c>
      <c r="G6" s="148" t="s">
        <v>40</v>
      </c>
      <c r="H6" s="147" t="s">
        <v>232</v>
      </c>
    </row>
    <row r="7" spans="1:8" ht="12.75">
      <c r="A7" s="149" t="s">
        <v>47</v>
      </c>
      <c r="B7" s="150" t="s">
        <v>48</v>
      </c>
      <c r="C7" s="151">
        <v>1</v>
      </c>
      <c r="D7" s="151">
        <v>2</v>
      </c>
      <c r="E7" s="149" t="s">
        <v>47</v>
      </c>
      <c r="F7" s="150" t="s">
        <v>48</v>
      </c>
      <c r="G7" s="151">
        <v>1</v>
      </c>
      <c r="H7" s="151">
        <v>2</v>
      </c>
    </row>
    <row r="8" spans="1:8" ht="12.75">
      <c r="A8" s="152" t="s">
        <v>234</v>
      </c>
      <c r="B8" s="152"/>
      <c r="C8" s="153"/>
      <c r="D8" s="153"/>
      <c r="E8" s="154" t="s">
        <v>235</v>
      </c>
      <c r="F8" s="154"/>
      <c r="G8" s="155"/>
      <c r="H8" s="155"/>
    </row>
    <row r="9" spans="1:18" ht="12.75">
      <c r="A9" s="156" t="s">
        <v>236</v>
      </c>
      <c r="B9" s="157" t="s">
        <v>237</v>
      </c>
      <c r="C9" s="158"/>
      <c r="D9" s="158"/>
      <c r="E9" s="159" t="s">
        <v>238</v>
      </c>
      <c r="F9" s="160" t="s">
        <v>239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240</v>
      </c>
      <c r="B10" s="157" t="s">
        <v>241</v>
      </c>
      <c r="C10" s="158">
        <v>43</v>
      </c>
      <c r="D10" s="158"/>
      <c r="E10" s="159" t="s">
        <v>242</v>
      </c>
      <c r="F10" s="160" t="s">
        <v>243</v>
      </c>
      <c r="G10" s="158"/>
      <c r="H10" s="158"/>
    </row>
    <row r="11" spans="1:8" ht="12.75">
      <c r="A11" s="156" t="s">
        <v>244</v>
      </c>
      <c r="B11" s="157" t="s">
        <v>245</v>
      </c>
      <c r="C11" s="158">
        <v>3</v>
      </c>
      <c r="D11" s="158"/>
      <c r="E11" s="159" t="s">
        <v>246</v>
      </c>
      <c r="F11" s="160" t="s">
        <v>247</v>
      </c>
      <c r="G11" s="158"/>
      <c r="H11" s="158"/>
    </row>
    <row r="12" spans="1:8" ht="12.75">
      <c r="A12" s="156" t="s">
        <v>248</v>
      </c>
      <c r="B12" s="157" t="s">
        <v>249</v>
      </c>
      <c r="C12" s="158"/>
      <c r="D12" s="158"/>
      <c r="E12" s="159" t="s">
        <v>250</v>
      </c>
      <c r="F12" s="160" t="s">
        <v>251</v>
      </c>
      <c r="G12" s="158"/>
      <c r="H12" s="158"/>
    </row>
    <row r="13" spans="1:8" ht="25.5">
      <c r="A13" s="156" t="s">
        <v>252</v>
      </c>
      <c r="B13" s="157" t="s">
        <v>253</v>
      </c>
      <c r="C13" s="158"/>
      <c r="D13" s="158"/>
      <c r="E13" s="159" t="s">
        <v>254</v>
      </c>
      <c r="F13" s="160" t="s">
        <v>255</v>
      </c>
      <c r="G13" s="158">
        <v>1</v>
      </c>
      <c r="H13" s="158"/>
    </row>
    <row r="14" spans="1:8" ht="12.75">
      <c r="A14" s="156" t="s">
        <v>256</v>
      </c>
      <c r="B14" s="157" t="s">
        <v>257</v>
      </c>
      <c r="C14" s="158">
        <v>21</v>
      </c>
      <c r="D14" s="158"/>
      <c r="E14" s="159" t="s">
        <v>258</v>
      </c>
      <c r="F14" s="160" t="s">
        <v>259</v>
      </c>
      <c r="G14" s="158"/>
      <c r="H14" s="158"/>
    </row>
    <row r="15" spans="1:8" ht="12.75">
      <c r="A15" s="156" t="s">
        <v>260</v>
      </c>
      <c r="B15" s="157" t="s">
        <v>261</v>
      </c>
      <c r="C15" s="158">
        <v>62</v>
      </c>
      <c r="D15" s="158"/>
      <c r="E15" s="164" t="s">
        <v>262</v>
      </c>
      <c r="F15" s="165" t="s">
        <v>263</v>
      </c>
      <c r="G15" s="166"/>
      <c r="H15" s="166"/>
    </row>
    <row r="16" spans="1:8" ht="12.75">
      <c r="A16" s="164" t="s">
        <v>264</v>
      </c>
      <c r="B16" s="157" t="s">
        <v>265</v>
      </c>
      <c r="C16" s="166"/>
      <c r="D16" s="166"/>
      <c r="E16" s="159" t="s">
        <v>266</v>
      </c>
      <c r="F16" s="165" t="s">
        <v>267</v>
      </c>
      <c r="G16" s="158"/>
      <c r="H16" s="158"/>
    </row>
    <row r="17" spans="1:18" ht="13.5">
      <c r="A17" s="159" t="s">
        <v>268</v>
      </c>
      <c r="B17" s="165" t="s">
        <v>269</v>
      </c>
      <c r="C17" s="158"/>
      <c r="D17" s="158"/>
      <c r="E17" s="167" t="s">
        <v>270</v>
      </c>
      <c r="F17" s="168" t="s">
        <v>271</v>
      </c>
      <c r="G17" s="161">
        <f>+G16+G14+G13+G9</f>
        <v>1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272</v>
      </c>
      <c r="B18" s="169" t="s">
        <v>273</v>
      </c>
      <c r="C18" s="161">
        <f>SUM(C9:C15)+C17</f>
        <v>129</v>
      </c>
      <c r="D18" s="161">
        <f>SUM(D9:D15)+D17</f>
        <v>0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274</v>
      </c>
      <c r="B19" s="168" t="s">
        <v>275</v>
      </c>
      <c r="C19" s="173">
        <f>+IF((G17-C18)&lt;0,0,(G17-C18))</f>
        <v>0</v>
      </c>
      <c r="D19" s="173">
        <f>+IF((H17-D18)&lt;0,0,(H17-D18))</f>
        <v>0</v>
      </c>
      <c r="E19" s="174" t="s">
        <v>276</v>
      </c>
      <c r="F19" s="175" t="s">
        <v>277</v>
      </c>
      <c r="G19" s="162">
        <f>+IF((C18-G17)&lt;0,0,(C18-G17))</f>
        <v>128</v>
      </c>
      <c r="H19" s="162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278</v>
      </c>
      <c r="B20" s="169" t="s">
        <v>279</v>
      </c>
      <c r="C20" s="158"/>
      <c r="D20" s="158"/>
      <c r="E20" s="172" t="s">
        <v>280</v>
      </c>
      <c r="F20" s="176" t="s">
        <v>281</v>
      </c>
      <c r="G20" s="161">
        <f>IF((C19=0),(G19+C20),IF((C19-C20)&lt;0,C20-C19,0))</f>
        <v>128</v>
      </c>
      <c r="H20" s="161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282</v>
      </c>
      <c r="B21" s="177" t="s">
        <v>283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284</v>
      </c>
      <c r="B23" s="147"/>
      <c r="C23" s="161"/>
      <c r="D23" s="161"/>
      <c r="E23" s="154" t="s">
        <v>285</v>
      </c>
      <c r="F23" s="179"/>
      <c r="G23" s="161"/>
      <c r="H23" s="161"/>
    </row>
    <row r="24" spans="1:18" ht="12.75">
      <c r="A24" s="159" t="s">
        <v>286</v>
      </c>
      <c r="B24" s="157" t="s">
        <v>287</v>
      </c>
      <c r="C24" s="158"/>
      <c r="D24" s="158"/>
      <c r="E24" s="159" t="s">
        <v>238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288</v>
      </c>
      <c r="B25" s="160" t="s">
        <v>289</v>
      </c>
      <c r="C25" s="158"/>
      <c r="D25" s="158">
        <v>15</v>
      </c>
      <c r="E25" s="159" t="s">
        <v>290</v>
      </c>
      <c r="F25" s="160" t="s">
        <v>291</v>
      </c>
      <c r="G25" s="158"/>
      <c r="H25" s="158"/>
    </row>
    <row r="26" spans="1:8" ht="12.75">
      <c r="A26" s="159" t="s">
        <v>292</v>
      </c>
      <c r="B26" s="160" t="s">
        <v>245</v>
      </c>
      <c r="C26" s="158"/>
      <c r="D26" s="158">
        <v>88</v>
      </c>
      <c r="E26" s="159" t="s">
        <v>293</v>
      </c>
      <c r="F26" s="160" t="s">
        <v>294</v>
      </c>
      <c r="G26" s="158"/>
      <c r="H26" s="158"/>
    </row>
    <row r="27" spans="1:8" ht="12.75">
      <c r="A27" s="159" t="s">
        <v>295</v>
      </c>
      <c r="B27" s="160" t="s">
        <v>296</v>
      </c>
      <c r="C27" s="158"/>
      <c r="D27" s="158">
        <v>13</v>
      </c>
      <c r="E27" s="159" t="s">
        <v>297</v>
      </c>
      <c r="F27" s="160" t="s">
        <v>298</v>
      </c>
      <c r="G27" s="158"/>
      <c r="H27" s="158"/>
    </row>
    <row r="28" spans="1:8" ht="12.75">
      <c r="A28" s="159" t="s">
        <v>299</v>
      </c>
      <c r="B28" s="160" t="s">
        <v>261</v>
      </c>
      <c r="C28" s="158"/>
      <c r="D28" s="158">
        <v>40</v>
      </c>
      <c r="E28" s="159" t="s">
        <v>300</v>
      </c>
      <c r="F28" s="160" t="s">
        <v>301</v>
      </c>
      <c r="G28" s="158"/>
      <c r="H28" s="158">
        <v>106</v>
      </c>
    </row>
    <row r="29" spans="1:8" ht="12.75">
      <c r="A29" s="159" t="s">
        <v>302</v>
      </c>
      <c r="B29" s="160" t="s">
        <v>249</v>
      </c>
      <c r="C29" s="166"/>
      <c r="D29" s="166"/>
      <c r="E29" s="159" t="s">
        <v>303</v>
      </c>
      <c r="F29" s="160" t="s">
        <v>304</v>
      </c>
      <c r="G29" s="166"/>
      <c r="H29" s="166"/>
    </row>
    <row r="30" spans="1:8" ht="12.75">
      <c r="A30" s="180" t="s">
        <v>305</v>
      </c>
      <c r="B30" s="160" t="s">
        <v>253</v>
      </c>
      <c r="C30" s="158"/>
      <c r="D30" s="158"/>
      <c r="E30" s="159" t="s">
        <v>306</v>
      </c>
      <c r="F30" s="160" t="s">
        <v>307</v>
      </c>
      <c r="G30" s="158"/>
      <c r="H30" s="158"/>
    </row>
    <row r="31" spans="1:18" ht="15.75" customHeight="1">
      <c r="A31" s="159" t="s">
        <v>308</v>
      </c>
      <c r="B31" s="160" t="s">
        <v>257</v>
      </c>
      <c r="C31" s="158"/>
      <c r="D31" s="158"/>
      <c r="E31" s="167" t="s">
        <v>309</v>
      </c>
      <c r="F31" s="181" t="s">
        <v>271</v>
      </c>
      <c r="G31" s="182">
        <f>+G24+G28+G30</f>
        <v>0</v>
      </c>
      <c r="H31" s="182">
        <f>+H24+H28+H30</f>
        <v>106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310</v>
      </c>
      <c r="B32" s="181" t="s">
        <v>273</v>
      </c>
      <c r="C32" s="161">
        <f>SUM(C24:C28)+C30+C31</f>
        <v>0</v>
      </c>
      <c r="D32" s="161">
        <f>SUM(D24:D28)+D30+D31</f>
        <v>156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311</v>
      </c>
      <c r="B33" s="147" t="s">
        <v>275</v>
      </c>
      <c r="C33" s="173">
        <f>+IF((G31-C32)&lt;0,0,(G31-C32))</f>
        <v>0</v>
      </c>
      <c r="D33" s="173">
        <f>+IF((H31-D32)&lt;0,0,(H31-D32))</f>
        <v>0</v>
      </c>
      <c r="E33" s="174" t="s">
        <v>312</v>
      </c>
      <c r="F33" s="171" t="s">
        <v>277</v>
      </c>
      <c r="G33" s="184">
        <f>+IF((C32-G31)&lt;0,0,(C32-G31))</f>
        <v>0</v>
      </c>
      <c r="H33" s="184">
        <f>+IF((D32-H31)&lt;0,0,(D32-H31))</f>
        <v>50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313</v>
      </c>
      <c r="B34" s="168" t="s">
        <v>279</v>
      </c>
      <c r="C34" s="158"/>
      <c r="D34" s="158"/>
      <c r="E34" s="172"/>
      <c r="F34" s="147"/>
      <c r="G34" s="161"/>
      <c r="H34" s="161"/>
    </row>
    <row r="35" spans="1:18" ht="12.75">
      <c r="A35" s="172" t="s">
        <v>314</v>
      </c>
      <c r="B35" s="176" t="s">
        <v>283</v>
      </c>
      <c r="C35" s="178">
        <f>IF((C33-C34&gt;0),(C33-C34),0)</f>
        <v>0</v>
      </c>
      <c r="D35" s="178">
        <f>IF((D33-D34&gt;0),(D33-D34),0)</f>
        <v>0</v>
      </c>
      <c r="E35" s="174" t="s">
        <v>315</v>
      </c>
      <c r="F35" s="185" t="s">
        <v>281</v>
      </c>
      <c r="G35" s="161">
        <f>IF((C33=0),(G33+C34),IF((C33-C34)&lt;0,C34-C33,0))</f>
        <v>0</v>
      </c>
      <c r="H35" s="161">
        <f>IF((D33=0),(H33+D34),IF((D33-D34)&lt;0,D34-D33,0))</f>
        <v>50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316</v>
      </c>
      <c r="B36" s="176" t="s">
        <v>317</v>
      </c>
      <c r="C36" s="161">
        <f>+C35+C34+C32+C21+C20+C18</f>
        <v>129</v>
      </c>
      <c r="D36" s="161">
        <f>+D35+D34+D32+D21+D20+D18</f>
        <v>156</v>
      </c>
      <c r="E36" s="187" t="s">
        <v>318</v>
      </c>
      <c r="F36" s="175" t="s">
        <v>319</v>
      </c>
      <c r="G36" s="162">
        <f>+G35+G31+G20+G17</f>
        <v>129</v>
      </c>
      <c r="H36" s="162">
        <f>+H35+H31+H20+H17</f>
        <v>156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527</v>
      </c>
      <c r="B39" s="194"/>
      <c r="C39" s="195" t="s">
        <v>224</v>
      </c>
      <c r="D39" s="196" t="s">
        <v>225</v>
      </c>
      <c r="E39" s="115" t="s">
        <v>226</v>
      </c>
      <c r="F39" s="197"/>
      <c r="G39" s="198" t="s">
        <v>227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objects="1" scenarios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7">
      <selection activeCell="C36" sqref="C36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320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7" t="str">
        <f>reportingEntity</f>
        <v>Име на отчитащото се предприятие: СТРОЙИНВЕСТХОЛДИНГ АД - в ликвидация</v>
      </c>
      <c r="B3" s="20"/>
      <c r="C3" s="203" t="s">
        <v>35</v>
      </c>
      <c r="D3" s="204"/>
      <c r="E3" s="202"/>
      <c r="F3" s="202"/>
    </row>
    <row r="4" spans="1:6" ht="15.75" customHeight="1">
      <c r="A4" s="27" t="str">
        <f>reportingPeriod</f>
        <v>Отчетен период: от 01.01.2020г. г. до 31.12.2020г. г.</v>
      </c>
      <c r="B4" s="27"/>
      <c r="C4" s="205"/>
      <c r="D4" s="206" t="str">
        <f>bulstat</f>
        <v>ЕИК: 121592481</v>
      </c>
      <c r="E4" s="22"/>
      <c r="F4" s="202"/>
    </row>
    <row r="5" spans="1:6" ht="15.75" customHeight="1">
      <c r="A5" s="27"/>
      <c r="B5" s="27"/>
      <c r="C5" s="205"/>
      <c r="D5" s="28"/>
      <c r="E5" s="22"/>
      <c r="F5" s="202"/>
    </row>
    <row r="6" spans="1:4" ht="15.75" customHeight="1">
      <c r="A6" s="207"/>
      <c r="B6" s="207"/>
      <c r="C6" s="208"/>
      <c r="D6" s="209" t="s">
        <v>321</v>
      </c>
    </row>
    <row r="7" spans="1:4" ht="24">
      <c r="A7" s="210" t="s">
        <v>322</v>
      </c>
      <c r="B7" s="210" t="s">
        <v>231</v>
      </c>
      <c r="C7" s="211" t="s">
        <v>323</v>
      </c>
      <c r="D7" s="211" t="s">
        <v>232</v>
      </c>
    </row>
    <row r="8" spans="1:4" ht="12.75">
      <c r="A8" s="210" t="s">
        <v>47</v>
      </c>
      <c r="B8" s="210" t="s">
        <v>48</v>
      </c>
      <c r="C8" s="210">
        <v>1</v>
      </c>
      <c r="D8" s="210">
        <v>2</v>
      </c>
    </row>
    <row r="9" spans="1:4" ht="12.75">
      <c r="A9" s="212" t="s">
        <v>324</v>
      </c>
      <c r="B9" s="212"/>
      <c r="C9" s="213"/>
      <c r="D9" s="213"/>
    </row>
    <row r="10" spans="1:4" ht="12.75">
      <c r="A10" s="214" t="s">
        <v>325</v>
      </c>
      <c r="B10" s="215" t="s">
        <v>326</v>
      </c>
      <c r="C10" s="216"/>
      <c r="D10" s="216"/>
    </row>
    <row r="11" spans="1:4" ht="12.75">
      <c r="A11" s="214" t="s">
        <v>327</v>
      </c>
      <c r="B11" s="215" t="s">
        <v>328</v>
      </c>
      <c r="C11" s="216"/>
      <c r="D11" s="216"/>
    </row>
    <row r="12" spans="1:4" ht="12.75">
      <c r="A12" s="214" t="s">
        <v>329</v>
      </c>
      <c r="B12" s="215" t="s">
        <v>330</v>
      </c>
      <c r="C12" s="216"/>
      <c r="D12" s="216"/>
    </row>
    <row r="13" spans="1:4" ht="12.75">
      <c r="A13" s="214" t="s">
        <v>331</v>
      </c>
      <c r="B13" s="215" t="s">
        <v>332</v>
      </c>
      <c r="C13" s="216"/>
      <c r="D13" s="216"/>
    </row>
    <row r="14" spans="1:4" ht="12.75">
      <c r="A14" s="214" t="s">
        <v>333</v>
      </c>
      <c r="B14" s="215" t="s">
        <v>334</v>
      </c>
      <c r="C14" s="216"/>
      <c r="D14" s="216"/>
    </row>
    <row r="15" spans="1:4" ht="12.75">
      <c r="A15" s="214" t="s">
        <v>335</v>
      </c>
      <c r="B15" s="215" t="s">
        <v>336</v>
      </c>
      <c r="C15" s="216"/>
      <c r="D15" s="216"/>
    </row>
    <row r="16" spans="1:4" ht="12.75">
      <c r="A16" s="214" t="s">
        <v>337</v>
      </c>
      <c r="B16" s="215" t="s">
        <v>338</v>
      </c>
      <c r="C16" s="216"/>
      <c r="D16" s="216"/>
    </row>
    <row r="17" spans="1:4" ht="12.75">
      <c r="A17" s="214" t="s">
        <v>339</v>
      </c>
      <c r="B17" s="215" t="s">
        <v>340</v>
      </c>
      <c r="C17" s="216"/>
      <c r="D17" s="216"/>
    </row>
    <row r="18" spans="1:4" ht="12.75">
      <c r="A18" s="214" t="s">
        <v>341</v>
      </c>
      <c r="B18" s="215" t="s">
        <v>342</v>
      </c>
      <c r="C18" s="216"/>
      <c r="D18" s="216"/>
    </row>
    <row r="19" spans="1:4" ht="12.75">
      <c r="A19" s="214" t="s">
        <v>343</v>
      </c>
      <c r="B19" s="215" t="s">
        <v>344</v>
      </c>
      <c r="C19" s="216"/>
      <c r="D19" s="216"/>
    </row>
    <row r="20" spans="1:4" ht="12.75">
      <c r="A20" s="217" t="s">
        <v>345</v>
      </c>
      <c r="B20" s="218" t="s">
        <v>346</v>
      </c>
      <c r="C20" s="213">
        <f>SUM(C10:C19)</f>
        <v>0</v>
      </c>
      <c r="D20" s="213">
        <f>SUM(D10:D19)</f>
        <v>0</v>
      </c>
    </row>
    <row r="21" spans="1:4" ht="12.75">
      <c r="A21" s="214" t="s">
        <v>347</v>
      </c>
      <c r="B21" s="215" t="s">
        <v>348</v>
      </c>
      <c r="C21" s="216"/>
      <c r="D21" s="216"/>
    </row>
    <row r="22" spans="1:4" ht="12.75">
      <c r="A22" s="214" t="s">
        <v>349</v>
      </c>
      <c r="B22" s="215" t="s">
        <v>350</v>
      </c>
      <c r="C22" s="216"/>
      <c r="D22" s="216"/>
    </row>
    <row r="23" spans="1:4" ht="12.75">
      <c r="A23" s="214" t="s">
        <v>351</v>
      </c>
      <c r="B23" s="215" t="s">
        <v>352</v>
      </c>
      <c r="C23" s="216"/>
      <c r="D23" s="216"/>
    </row>
    <row r="24" spans="1:4" ht="12.75">
      <c r="A24" s="214" t="s">
        <v>353</v>
      </c>
      <c r="B24" s="215" t="s">
        <v>354</v>
      </c>
      <c r="C24" s="216"/>
      <c r="D24" s="216"/>
    </row>
    <row r="25" spans="1:4" ht="12.75">
      <c r="A25" s="214" t="s">
        <v>355</v>
      </c>
      <c r="B25" s="215" t="s">
        <v>356</v>
      </c>
      <c r="C25" s="216"/>
      <c r="D25" s="216"/>
    </row>
    <row r="26" spans="1:4" ht="12.75">
      <c r="A26" s="214" t="s">
        <v>357</v>
      </c>
      <c r="B26" s="215" t="s">
        <v>358</v>
      </c>
      <c r="C26" s="216"/>
      <c r="D26" s="216"/>
    </row>
    <row r="27" spans="1:4" ht="12.75">
      <c r="A27" s="214" t="s">
        <v>359</v>
      </c>
      <c r="B27" s="215" t="s">
        <v>360</v>
      </c>
      <c r="C27" s="216">
        <v>50</v>
      </c>
      <c r="D27" s="216"/>
    </row>
    <row r="28" spans="1:4" ht="12.75">
      <c r="A28" s="217" t="s">
        <v>361</v>
      </c>
      <c r="B28" s="218" t="s">
        <v>362</v>
      </c>
      <c r="C28" s="213">
        <f>SUM(C21:C27)</f>
        <v>50</v>
      </c>
      <c r="D28" s="213">
        <f>SUM(D21:D27)</f>
        <v>0</v>
      </c>
    </row>
    <row r="29" spans="1:4" ht="12.75">
      <c r="A29" s="219" t="s">
        <v>363</v>
      </c>
      <c r="B29" s="211" t="s">
        <v>364</v>
      </c>
      <c r="C29" s="213">
        <f>+C20-C28</f>
        <v>-50</v>
      </c>
      <c r="D29" s="213">
        <f>+D20-D28</f>
        <v>0</v>
      </c>
    </row>
    <row r="30" spans="1:4" ht="12.75">
      <c r="A30" s="212" t="s">
        <v>365</v>
      </c>
      <c r="B30" s="220"/>
      <c r="C30" s="213"/>
      <c r="D30" s="213"/>
    </row>
    <row r="31" spans="1:4" ht="12.75">
      <c r="A31" s="214" t="s">
        <v>366</v>
      </c>
      <c r="B31" s="215" t="s">
        <v>367</v>
      </c>
      <c r="C31" s="216">
        <v>144</v>
      </c>
      <c r="D31" s="216"/>
    </row>
    <row r="32" spans="1:4" ht="12.75">
      <c r="A32" s="214" t="s">
        <v>368</v>
      </c>
      <c r="B32" s="215" t="s">
        <v>369</v>
      </c>
      <c r="C32" s="216"/>
      <c r="D32" s="216"/>
    </row>
    <row r="33" spans="1:4" ht="12.75">
      <c r="A33" s="214" t="s">
        <v>370</v>
      </c>
      <c r="B33" s="215" t="s">
        <v>371</v>
      </c>
      <c r="C33" s="216"/>
      <c r="D33" s="216">
        <v>156</v>
      </c>
    </row>
    <row r="34" spans="1:4" ht="12.75">
      <c r="A34" s="217" t="s">
        <v>345</v>
      </c>
      <c r="B34" s="212" t="s">
        <v>372</v>
      </c>
      <c r="C34" s="213">
        <f>SUM(C31:C33)</f>
        <v>144</v>
      </c>
      <c r="D34" s="213">
        <f>SUM(D31:D33)</f>
        <v>156</v>
      </c>
    </row>
    <row r="35" spans="1:4" ht="12.75">
      <c r="A35" s="214" t="s">
        <v>373</v>
      </c>
      <c r="B35" s="215" t="s">
        <v>374</v>
      </c>
      <c r="C35" s="216"/>
      <c r="D35" s="216">
        <v>15</v>
      </c>
    </row>
    <row r="36" spans="1:4" ht="12.75">
      <c r="A36" s="214" t="s">
        <v>375</v>
      </c>
      <c r="B36" s="215" t="s">
        <v>376</v>
      </c>
      <c r="C36" s="216"/>
      <c r="D36" s="216">
        <v>88</v>
      </c>
    </row>
    <row r="37" spans="1:4" ht="12.75">
      <c r="A37" s="214" t="s">
        <v>377</v>
      </c>
      <c r="B37" s="215" t="s">
        <v>378</v>
      </c>
      <c r="C37" s="216"/>
      <c r="D37" s="216">
        <v>2</v>
      </c>
    </row>
    <row r="38" spans="1:4" ht="12.75">
      <c r="A38" s="214" t="s">
        <v>379</v>
      </c>
      <c r="B38" s="215" t="s">
        <v>380</v>
      </c>
      <c r="C38" s="216"/>
      <c r="D38" s="216">
        <v>11</v>
      </c>
    </row>
    <row r="39" spans="1:4" ht="12.75">
      <c r="A39" s="217" t="s">
        <v>361</v>
      </c>
      <c r="B39" s="218" t="s">
        <v>381</v>
      </c>
      <c r="C39" s="213">
        <f>SUM(C35:C38)</f>
        <v>0</v>
      </c>
      <c r="D39" s="213">
        <f>SUM(D35:D38)</f>
        <v>116</v>
      </c>
    </row>
    <row r="40" spans="1:4" ht="12.75">
      <c r="A40" s="219" t="s">
        <v>382</v>
      </c>
      <c r="B40" s="211" t="s">
        <v>383</v>
      </c>
      <c r="C40" s="213">
        <f>+C34-C39</f>
        <v>144</v>
      </c>
      <c r="D40" s="213">
        <f>+D34-D39</f>
        <v>40</v>
      </c>
    </row>
    <row r="41" spans="1:4" ht="12.75">
      <c r="A41" s="221" t="s">
        <v>384</v>
      </c>
      <c r="B41" s="218" t="s">
        <v>385</v>
      </c>
      <c r="C41" s="213">
        <f>+C29+C40</f>
        <v>94</v>
      </c>
      <c r="D41" s="213">
        <f>+D29+D40</f>
        <v>40</v>
      </c>
    </row>
    <row r="42" spans="1:4" ht="12.75">
      <c r="A42" s="221" t="s">
        <v>386</v>
      </c>
      <c r="B42" s="218" t="s">
        <v>387</v>
      </c>
      <c r="C42" s="213">
        <f>+D43</f>
        <v>44</v>
      </c>
      <c r="D42" s="216">
        <v>4</v>
      </c>
    </row>
    <row r="43" spans="1:4" s="222" customFormat="1" ht="12.75">
      <c r="A43" s="221" t="s">
        <v>388</v>
      </c>
      <c r="B43" s="211" t="s">
        <v>389</v>
      </c>
      <c r="C43" s="213">
        <f>+C41+C42</f>
        <v>138</v>
      </c>
      <c r="D43" s="213">
        <f>+D41+D42</f>
        <v>44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390</v>
      </c>
      <c r="B45" s="227"/>
      <c r="C45" s="228"/>
      <c r="D45" s="228"/>
    </row>
    <row r="46" spans="1:4" s="222" customFormat="1" ht="30" customHeight="1">
      <c r="A46" s="329" t="s">
        <v>391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392</v>
      </c>
      <c r="B49" s="330" t="s">
        <v>226</v>
      </c>
      <c r="C49" s="330"/>
      <c r="D49" s="230" t="s">
        <v>18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528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objects="1" scenarios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0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393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- в ликвидация</v>
      </c>
      <c r="C3" s="234"/>
      <c r="D3" s="234"/>
      <c r="E3" s="234" t="s">
        <v>35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01.01.2020г. г. до 31.12.2020г. г.</v>
      </c>
      <c r="C4" s="236"/>
      <c r="D4" s="236"/>
      <c r="E4" s="236"/>
      <c r="F4" s="236"/>
      <c r="G4" s="237"/>
      <c r="H4" s="22"/>
    </row>
    <row r="5" spans="1:7" ht="15.75">
      <c r="A5" s="238"/>
      <c r="B5" s="27"/>
      <c r="C5" s="236"/>
      <c r="D5" s="236"/>
      <c r="E5" s="236"/>
      <c r="F5" s="236"/>
      <c r="G5" s="239" t="s">
        <v>229</v>
      </c>
    </row>
    <row r="6" spans="1:7" ht="49.5" customHeight="1">
      <c r="A6" s="240" t="s">
        <v>394</v>
      </c>
      <c r="B6" s="241" t="s">
        <v>395</v>
      </c>
      <c r="C6" s="242" t="s">
        <v>396</v>
      </c>
      <c r="D6" s="242" t="s">
        <v>397</v>
      </c>
      <c r="E6" s="242" t="s">
        <v>398</v>
      </c>
      <c r="F6" s="242" t="s">
        <v>399</v>
      </c>
      <c r="G6" s="241" t="s">
        <v>400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401</v>
      </c>
      <c r="B8" s="243"/>
      <c r="C8" s="244"/>
      <c r="D8" s="245"/>
      <c r="E8" s="245"/>
      <c r="F8" s="244"/>
      <c r="G8" s="245"/>
    </row>
    <row r="9" spans="1:7" ht="12.75">
      <c r="A9" s="159" t="s">
        <v>402</v>
      </c>
      <c r="B9" s="159"/>
      <c r="C9" s="244"/>
      <c r="D9" s="245"/>
      <c r="E9" s="245"/>
      <c r="F9" s="244"/>
      <c r="G9" s="245"/>
    </row>
    <row r="10" spans="1:7" ht="12.75">
      <c r="A10" s="159" t="s">
        <v>403</v>
      </c>
      <c r="B10" s="159"/>
      <c r="C10" s="244"/>
      <c r="D10" s="245"/>
      <c r="E10" s="245"/>
      <c r="F10" s="244"/>
      <c r="G10" s="245"/>
    </row>
    <row r="11" spans="1:7" ht="12.75">
      <c r="A11" s="159" t="s">
        <v>404</v>
      </c>
      <c r="B11" s="159"/>
      <c r="C11" s="244"/>
      <c r="D11" s="245"/>
      <c r="E11" s="245"/>
      <c r="F11" s="244"/>
      <c r="G11" s="245"/>
    </row>
    <row r="12" spans="1:7" ht="12.75">
      <c r="A12" s="159" t="s">
        <v>405</v>
      </c>
      <c r="B12" s="159"/>
      <c r="C12" s="244"/>
      <c r="D12" s="245"/>
      <c r="E12" s="245"/>
      <c r="F12" s="244"/>
      <c r="G12" s="245"/>
    </row>
    <row r="13" spans="1:7" ht="12.75">
      <c r="A13" s="159" t="s">
        <v>406</v>
      </c>
      <c r="B13" s="159"/>
      <c r="C13" s="244"/>
      <c r="D13" s="245"/>
      <c r="E13" s="245"/>
      <c r="F13" s="244"/>
      <c r="G13" s="245"/>
    </row>
    <row r="14" spans="1:7" ht="12.75">
      <c r="A14" s="159" t="s">
        <v>407</v>
      </c>
      <c r="B14" s="159"/>
      <c r="C14" s="244"/>
      <c r="D14" s="245"/>
      <c r="E14" s="245"/>
      <c r="F14" s="244"/>
      <c r="G14" s="245"/>
    </row>
    <row r="15" spans="1:7" ht="12.75">
      <c r="A15" s="159" t="s">
        <v>408</v>
      </c>
      <c r="B15" s="159"/>
      <c r="C15" s="244"/>
      <c r="D15" s="245"/>
      <c r="E15" s="245"/>
      <c r="F15" s="244"/>
      <c r="G15" s="245"/>
    </row>
    <row r="16" spans="1:7" ht="12.75">
      <c r="A16" s="159" t="s">
        <v>409</v>
      </c>
      <c r="B16" s="159"/>
      <c r="C16" s="244"/>
      <c r="D16" s="245"/>
      <c r="E16" s="245"/>
      <c r="F16" s="244"/>
      <c r="G16" s="245"/>
    </row>
    <row r="17" spans="1:7" ht="12.75">
      <c r="A17" s="159" t="s">
        <v>410</v>
      </c>
      <c r="B17" s="159"/>
      <c r="C17" s="244"/>
      <c r="D17" s="245"/>
      <c r="E17" s="245"/>
      <c r="F17" s="244"/>
      <c r="G17" s="245"/>
    </row>
    <row r="18" spans="1:7" ht="12.75">
      <c r="A18" s="159" t="s">
        <v>411</v>
      </c>
      <c r="B18" s="159"/>
      <c r="C18" s="244"/>
      <c r="D18" s="245"/>
      <c r="E18" s="245"/>
      <c r="F18" s="244"/>
      <c r="G18" s="245"/>
    </row>
    <row r="19" spans="1:7" ht="12.75">
      <c r="A19" s="159" t="s">
        <v>412</v>
      </c>
      <c r="B19" s="159"/>
      <c r="C19" s="244"/>
      <c r="D19" s="245"/>
      <c r="E19" s="245"/>
      <c r="F19" s="244"/>
      <c r="G19" s="245"/>
    </row>
    <row r="20" spans="1:7" ht="12.75">
      <c r="A20" s="159" t="s">
        <v>413</v>
      </c>
      <c r="B20" s="159"/>
      <c r="C20" s="244"/>
      <c r="D20" s="245"/>
      <c r="E20" s="245"/>
      <c r="F20" s="244"/>
      <c r="G20" s="245"/>
    </row>
    <row r="21" spans="1:7" ht="12.75">
      <c r="A21" s="159" t="s">
        <v>414</v>
      </c>
      <c r="B21" s="159"/>
      <c r="C21" s="244"/>
      <c r="D21" s="245"/>
      <c r="E21" s="245"/>
      <c r="F21" s="244"/>
      <c r="G21" s="245"/>
    </row>
    <row r="22" spans="1:7" ht="12.75">
      <c r="A22" s="159" t="s">
        <v>415</v>
      </c>
      <c r="B22" s="159"/>
      <c r="C22" s="244"/>
      <c r="D22" s="245"/>
      <c r="E22" s="245"/>
      <c r="F22" s="244"/>
      <c r="G22" s="245"/>
    </row>
    <row r="23" spans="1:7" ht="12.75">
      <c r="A23" s="159" t="s">
        <v>416</v>
      </c>
      <c r="B23" s="159"/>
      <c r="C23" s="244"/>
      <c r="D23" s="245"/>
      <c r="E23" s="245"/>
      <c r="F23" s="244"/>
      <c r="G23" s="245"/>
    </row>
    <row r="24" spans="1:7" ht="12.75">
      <c r="A24" s="159" t="s">
        <v>417</v>
      </c>
      <c r="B24" s="159"/>
      <c r="C24" s="244"/>
      <c r="D24" s="245"/>
      <c r="E24" s="245"/>
      <c r="F24" s="244"/>
      <c r="G24" s="245"/>
    </row>
    <row r="25" spans="1:7" ht="12.75">
      <c r="A25" s="159" t="s">
        <v>418</v>
      </c>
      <c r="B25" s="159"/>
      <c r="C25" s="244"/>
      <c r="D25" s="245"/>
      <c r="E25" s="245"/>
      <c r="F25" s="244"/>
      <c r="G25" s="245"/>
    </row>
    <row r="26" spans="1:7" ht="12.75">
      <c r="A26" s="159" t="s">
        <v>419</v>
      </c>
      <c r="B26" s="159"/>
      <c r="C26" s="244"/>
      <c r="D26" s="245"/>
      <c r="E26" s="245"/>
      <c r="F26" s="244"/>
      <c r="G26" s="245"/>
    </row>
    <row r="27" spans="1:7" ht="12.75">
      <c r="A27" s="159" t="s">
        <v>420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421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390</v>
      </c>
      <c r="C30" s="249"/>
      <c r="D30" s="249"/>
      <c r="E30" s="249"/>
      <c r="F30" s="249"/>
      <c r="G30" s="249"/>
    </row>
    <row r="31" spans="1:7" ht="12.75">
      <c r="A31" s="249"/>
      <c r="B31" s="249" t="s">
        <v>422</v>
      </c>
      <c r="C31" s="249"/>
      <c r="D31" s="249"/>
      <c r="E31" s="249"/>
      <c r="F31" s="249"/>
      <c r="G31" s="249"/>
    </row>
    <row r="32" spans="1:7" ht="12.75">
      <c r="A32" s="249"/>
      <c r="B32" s="249" t="s">
        <v>423</v>
      </c>
      <c r="C32" s="249"/>
      <c r="D32" s="249"/>
      <c r="E32" s="249"/>
      <c r="F32" s="249"/>
      <c r="G32" s="249"/>
    </row>
    <row r="33" spans="1:7" ht="12.75">
      <c r="A33" s="249"/>
      <c r="B33" s="249" t="s">
        <v>424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532</v>
      </c>
      <c r="B36" s="251"/>
      <c r="C36" s="250" t="s">
        <v>425</v>
      </c>
      <c r="D36" s="249"/>
      <c r="E36" s="248" t="s">
        <v>226</v>
      </c>
      <c r="G36" s="249" t="s">
        <v>227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3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426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24">
      <c r="A3" s="27" t="str">
        <f>reportingEntity</f>
        <v>Име на отчитащото се предприятие: СТРОЙИНВЕСТХОЛДИНГ АД - в ликвидация</v>
      </c>
      <c r="B3" s="253"/>
      <c r="C3" s="253" t="s">
        <v>35</v>
      </c>
      <c r="D3" s="253"/>
      <c r="E3" s="26" t="str">
        <f>bulstat</f>
        <v>ЕИК: 121592481</v>
      </c>
      <c r="F3" s="26"/>
      <c r="G3" s="255"/>
    </row>
    <row r="4" spans="1:7" ht="12.75" customHeight="1">
      <c r="A4" s="27" t="str">
        <f>reportingPeriod</f>
        <v>Отчетен период: от 01.01.2020г. г. до 31.12.2020г. г.</v>
      </c>
      <c r="B4" s="256"/>
      <c r="C4" s="252"/>
      <c r="D4" s="256"/>
      <c r="E4" s="28"/>
      <c r="F4" s="28"/>
      <c r="G4" s="255"/>
    </row>
    <row r="5" spans="1:7" ht="15.75">
      <c r="A5" s="27"/>
      <c r="B5" s="236"/>
      <c r="C5" s="236"/>
      <c r="D5" s="236"/>
      <c r="E5" s="236"/>
      <c r="F5" s="234" t="s">
        <v>229</v>
      </c>
      <c r="G5" s="255"/>
    </row>
    <row r="6" spans="1:7" ht="72" customHeight="1">
      <c r="A6" s="241" t="s">
        <v>427</v>
      </c>
      <c r="B6" s="257" t="s">
        <v>428</v>
      </c>
      <c r="C6" s="242" t="s">
        <v>429</v>
      </c>
      <c r="D6" s="242" t="s">
        <v>430</v>
      </c>
      <c r="E6" s="242" t="s">
        <v>431</v>
      </c>
      <c r="F6" s="242" t="s">
        <v>432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433</v>
      </c>
      <c r="G7" s="259"/>
    </row>
    <row r="8" spans="1:7" ht="12.75">
      <c r="A8" s="243" t="s">
        <v>401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402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403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404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405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406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407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408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409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410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411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412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413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414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415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416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417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418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419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420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434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421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435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436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437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438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533</v>
      </c>
      <c r="B36" s="248" t="s">
        <v>392</v>
      </c>
      <c r="C36" s="247"/>
      <c r="D36" s="247"/>
      <c r="E36" s="264" t="s">
        <v>226</v>
      </c>
      <c r="F36" s="247" t="s">
        <v>18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28">
      <selection activeCell="D56" sqref="D56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439</v>
      </c>
      <c r="B1" s="269"/>
      <c r="C1" s="269"/>
      <c r="D1" s="269"/>
      <c r="E1" s="269"/>
      <c r="F1" s="270"/>
      <c r="G1" s="269"/>
      <c r="H1" s="269"/>
      <c r="I1" s="271" t="s">
        <v>440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5" t="str">
        <f>reportingEntity</f>
        <v>Име на отчитащото се предприятие: СТРОЙИНВЕСТХОЛДИНГ АД - в ликвидация</v>
      </c>
      <c r="B3" s="335"/>
      <c r="C3" s="335"/>
      <c r="D3" s="274" t="s">
        <v>35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7" t="str">
        <f>reportingPeriod</f>
        <v>Отчетен период: от 01.01.2020г. г. до 31.12.2020г. г.</v>
      </c>
      <c r="B4" s="273"/>
      <c r="C4" s="273"/>
      <c r="D4" s="273"/>
      <c r="E4" s="273"/>
      <c r="F4" s="274"/>
      <c r="G4" s="273"/>
      <c r="H4" s="28"/>
      <c r="I4" s="28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229</v>
      </c>
    </row>
    <row r="6" spans="1:9" s="278" customFormat="1" ht="12" customHeight="1">
      <c r="A6" s="336" t="s">
        <v>441</v>
      </c>
      <c r="B6" s="336"/>
      <c r="C6" s="336"/>
      <c r="D6" s="336"/>
      <c r="E6" s="336"/>
      <c r="F6" s="336"/>
      <c r="G6" s="336" t="s">
        <v>442</v>
      </c>
      <c r="H6" s="336"/>
      <c r="I6" s="336"/>
    </row>
    <row r="7" spans="1:9" s="278" customFormat="1" ht="48">
      <c r="A7" s="277" t="s">
        <v>443</v>
      </c>
      <c r="B7" s="277" t="s">
        <v>231</v>
      </c>
      <c r="C7" s="277" t="s">
        <v>444</v>
      </c>
      <c r="D7" s="277" t="s">
        <v>445</v>
      </c>
      <c r="E7" s="277" t="s">
        <v>445</v>
      </c>
      <c r="F7" s="277" t="s">
        <v>446</v>
      </c>
      <c r="G7" s="277" t="s">
        <v>447</v>
      </c>
      <c r="H7" s="277" t="s">
        <v>448</v>
      </c>
      <c r="I7" s="277" t="s">
        <v>449</v>
      </c>
    </row>
    <row r="8" spans="1:9" s="266" customFormat="1" ht="12">
      <c r="A8" s="277" t="s">
        <v>47</v>
      </c>
      <c r="B8" s="277" t="s">
        <v>48</v>
      </c>
      <c r="C8" s="277">
        <v>1</v>
      </c>
      <c r="D8" s="277">
        <v>2</v>
      </c>
      <c r="E8" s="277">
        <v>3</v>
      </c>
      <c r="F8" s="277">
        <v>4</v>
      </c>
      <c r="G8" s="277" t="s">
        <v>450</v>
      </c>
      <c r="H8" s="277">
        <v>1</v>
      </c>
      <c r="I8" s="277">
        <v>2</v>
      </c>
    </row>
    <row r="9" spans="1:9" s="266" customFormat="1" ht="12">
      <c r="A9" s="279" t="s">
        <v>451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452</v>
      </c>
      <c r="B10" s="277"/>
      <c r="C10" s="280"/>
      <c r="D10" s="280"/>
      <c r="E10" s="280"/>
      <c r="F10" s="282"/>
      <c r="G10" s="283" t="s">
        <v>453</v>
      </c>
      <c r="H10" s="284"/>
      <c r="I10" s="285"/>
    </row>
    <row r="11" spans="1:9" s="276" customFormat="1" ht="12.75">
      <c r="A11" s="286" t="s">
        <v>54</v>
      </c>
      <c r="B11" s="55" t="s">
        <v>454</v>
      </c>
      <c r="C11" s="287"/>
      <c r="D11" s="287"/>
      <c r="E11" s="287"/>
      <c r="F11" s="288"/>
      <c r="G11" s="289" t="s">
        <v>455</v>
      </c>
      <c r="H11" s="284"/>
      <c r="I11" s="290"/>
    </row>
    <row r="12" spans="1:9" s="276" customFormat="1" ht="12.75" customHeight="1">
      <c r="A12" s="286" t="s">
        <v>58</v>
      </c>
      <c r="B12" s="55" t="s">
        <v>456</v>
      </c>
      <c r="C12" s="287"/>
      <c r="D12" s="287"/>
      <c r="E12" s="287"/>
      <c r="F12" s="288"/>
      <c r="G12" s="337" t="s">
        <v>457</v>
      </c>
      <c r="H12" s="284"/>
      <c r="I12" s="290"/>
    </row>
    <row r="13" spans="1:9" s="276" customFormat="1" ht="12.75">
      <c r="A13" s="292" t="s">
        <v>458</v>
      </c>
      <c r="B13" s="55" t="s">
        <v>459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460</v>
      </c>
      <c r="B14" s="55" t="s">
        <v>461</v>
      </c>
      <c r="C14" s="287"/>
      <c r="D14" s="287"/>
      <c r="E14" s="287"/>
      <c r="F14" s="287"/>
      <c r="G14" s="337" t="s">
        <v>462</v>
      </c>
      <c r="H14" s="290"/>
      <c r="I14" s="290"/>
    </row>
    <row r="15" spans="1:9" s="276" customFormat="1" ht="12.75">
      <c r="A15" s="292" t="s">
        <v>463</v>
      </c>
      <c r="B15" s="293" t="s">
        <v>464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465</v>
      </c>
      <c r="B16" s="55" t="s">
        <v>466</v>
      </c>
      <c r="C16" s="287"/>
      <c r="D16" s="287"/>
      <c r="E16" s="287"/>
      <c r="F16" s="287"/>
      <c r="G16" s="337" t="s">
        <v>467</v>
      </c>
      <c r="H16" s="290"/>
      <c r="I16" s="290"/>
    </row>
    <row r="17" spans="1:9" s="276" customFormat="1" ht="12.75">
      <c r="A17" s="292" t="s">
        <v>468</v>
      </c>
      <c r="B17" s="55" t="s">
        <v>469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470</v>
      </c>
      <c r="B18" s="55" t="s">
        <v>471</v>
      </c>
      <c r="C18" s="287"/>
      <c r="D18" s="287"/>
      <c r="E18" s="287"/>
      <c r="F18" s="287"/>
      <c r="G18" s="291" t="s">
        <v>472</v>
      </c>
      <c r="H18" s="290"/>
      <c r="I18" s="290"/>
    </row>
    <row r="19" spans="1:9" s="276" customFormat="1" ht="12.75" customHeight="1">
      <c r="A19" s="61" t="s">
        <v>72</v>
      </c>
      <c r="B19" s="62" t="s">
        <v>473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474</v>
      </c>
      <c r="H19" s="290"/>
      <c r="I19" s="290"/>
    </row>
    <row r="20" spans="1:9" s="276" customFormat="1" ht="12.75">
      <c r="A20" s="279" t="s">
        <v>90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93</v>
      </c>
      <c r="B21" s="55" t="s">
        <v>475</v>
      </c>
      <c r="C21" s="287"/>
      <c r="D21" s="287"/>
      <c r="E21" s="287"/>
      <c r="F21" s="287"/>
      <c r="G21" s="337" t="s">
        <v>476</v>
      </c>
      <c r="H21" s="290"/>
      <c r="I21" s="290"/>
    </row>
    <row r="22" spans="1:9" s="276" customFormat="1" ht="12.75">
      <c r="A22" s="292" t="s">
        <v>97</v>
      </c>
      <c r="B22" s="55" t="s">
        <v>477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99</v>
      </c>
      <c r="B23" s="55" t="s">
        <v>478</v>
      </c>
      <c r="C23" s="287"/>
      <c r="D23" s="287"/>
      <c r="E23" s="287"/>
      <c r="F23" s="287"/>
      <c r="G23" s="337" t="s">
        <v>479</v>
      </c>
      <c r="H23" s="290"/>
      <c r="I23" s="290"/>
    </row>
    <row r="24" spans="1:9" s="276" customFormat="1" ht="12.75">
      <c r="A24" s="292" t="s">
        <v>103</v>
      </c>
      <c r="B24" s="55" t="s">
        <v>480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106</v>
      </c>
      <c r="B25" s="297" t="s">
        <v>481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482</v>
      </c>
      <c r="H25" s="290"/>
      <c r="I25" s="290"/>
    </row>
    <row r="26" spans="1:9" ht="12.75">
      <c r="A26" s="279" t="s">
        <v>109</v>
      </c>
      <c r="B26" s="55" t="s">
        <v>483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112</v>
      </c>
      <c r="B27" s="55" t="s">
        <v>484</v>
      </c>
      <c r="C27" s="287"/>
      <c r="D27" s="287"/>
      <c r="E27" s="287"/>
      <c r="F27" s="287"/>
      <c r="G27" s="337" t="s">
        <v>485</v>
      </c>
      <c r="H27" s="290"/>
      <c r="I27" s="290"/>
    </row>
    <row r="28" spans="1:9" s="276" customFormat="1" ht="12.75">
      <c r="A28" s="292" t="s">
        <v>116</v>
      </c>
      <c r="B28" s="293" t="s">
        <v>486</v>
      </c>
      <c r="C28" s="287">
        <v>39</v>
      </c>
      <c r="D28" s="287">
        <v>2</v>
      </c>
      <c r="E28" s="287"/>
      <c r="F28" s="287"/>
      <c r="G28" s="337"/>
      <c r="H28" s="290"/>
      <c r="I28" s="290"/>
    </row>
    <row r="29" spans="1:9" s="276" customFormat="1" ht="12.75" customHeight="1">
      <c r="A29" s="292" t="s">
        <v>120</v>
      </c>
      <c r="B29" s="55" t="s">
        <v>487</v>
      </c>
      <c r="C29" s="287">
        <v>144</v>
      </c>
      <c r="D29" s="287">
        <v>0</v>
      </c>
      <c r="E29" s="287"/>
      <c r="F29" s="287"/>
      <c r="G29" s="337" t="s">
        <v>488</v>
      </c>
      <c r="H29" s="290"/>
      <c r="I29" s="290"/>
    </row>
    <row r="30" spans="1:9" s="276" customFormat="1" ht="12.75">
      <c r="A30" s="292" t="s">
        <v>124</v>
      </c>
      <c r="B30" s="55" t="s">
        <v>489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128</v>
      </c>
      <c r="B31" s="55" t="s">
        <v>490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132</v>
      </c>
      <c r="B32" s="62" t="s">
        <v>491</v>
      </c>
      <c r="C32" s="296">
        <f>SUM(C27:C31)</f>
        <v>183</v>
      </c>
      <c r="D32" s="296">
        <f>SUM(D27:D31)</f>
        <v>2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492</v>
      </c>
      <c r="B33" s="62" t="s">
        <v>493</v>
      </c>
      <c r="C33" s="296">
        <f>C32+C25+C19</f>
        <v>183</v>
      </c>
      <c r="D33" s="296">
        <f>D32+D25+D19</f>
        <v>2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494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143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146</v>
      </c>
      <c r="B36" s="55" t="s">
        <v>495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150</v>
      </c>
      <c r="B37" s="55" t="s">
        <v>496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153</v>
      </c>
      <c r="B38" s="55" t="s">
        <v>497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155</v>
      </c>
      <c r="B39" s="55" t="s">
        <v>498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128</v>
      </c>
      <c r="B40" s="55" t="s">
        <v>499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72</v>
      </c>
      <c r="B41" s="62" t="s">
        <v>500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166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169</v>
      </c>
      <c r="B43" s="55" t="s">
        <v>501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172</v>
      </c>
      <c r="B44" s="55" t="s">
        <v>502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176</v>
      </c>
      <c r="B45" s="55" t="s">
        <v>503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180</v>
      </c>
      <c r="B46" s="293" t="s">
        <v>504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183</v>
      </c>
      <c r="B47" s="55" t="s">
        <v>505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186</v>
      </c>
      <c r="B48" s="55" t="s">
        <v>506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106</v>
      </c>
      <c r="B49" s="62" t="s">
        <v>500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507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508</v>
      </c>
      <c r="B51" s="305" t="s">
        <v>509</v>
      </c>
      <c r="C51" s="296">
        <f>SUM(C52:C55)</f>
        <v>27</v>
      </c>
      <c r="D51" s="296">
        <f>SUM(D52:D55)</f>
        <v>6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194</v>
      </c>
      <c r="B52" s="305" t="s">
        <v>510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196</v>
      </c>
      <c r="B53" s="305" t="s">
        <v>511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198</v>
      </c>
      <c r="B54" s="305" t="s">
        <v>512</v>
      </c>
      <c r="C54" s="287">
        <v>15</v>
      </c>
      <c r="D54" s="287">
        <v>3</v>
      </c>
      <c r="E54" s="287"/>
      <c r="F54" s="287"/>
      <c r="G54" s="298"/>
      <c r="H54" s="290"/>
      <c r="I54" s="290"/>
    </row>
    <row r="55" spans="1:9" ht="12.75">
      <c r="A55" s="292" t="s">
        <v>200</v>
      </c>
      <c r="B55" s="305" t="s">
        <v>513</v>
      </c>
      <c r="C55" s="287">
        <v>12</v>
      </c>
      <c r="D55" s="287">
        <v>3</v>
      </c>
      <c r="E55" s="287"/>
      <c r="F55" s="287"/>
      <c r="G55" s="298"/>
      <c r="H55" s="290"/>
      <c r="I55" s="290"/>
    </row>
    <row r="56" spans="1:9" ht="12.75">
      <c r="A56" s="292" t="s">
        <v>202</v>
      </c>
      <c r="B56" s="305" t="s">
        <v>514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515</v>
      </c>
      <c r="B57" s="305" t="s">
        <v>516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206</v>
      </c>
      <c r="B58" s="305" t="s">
        <v>517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208</v>
      </c>
      <c r="B59" s="305" t="s">
        <v>518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128</v>
      </c>
      <c r="B60" s="305" t="s">
        <v>519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132</v>
      </c>
      <c r="B61" s="306" t="s">
        <v>520</v>
      </c>
      <c r="C61" s="296">
        <f>C51+C56+C57+C59+C60</f>
        <v>27</v>
      </c>
      <c r="D61" s="296">
        <f>D51+D56+D57+D59+D60</f>
        <v>6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521</v>
      </c>
      <c r="B62" s="307" t="s">
        <v>522</v>
      </c>
      <c r="C62" s="296">
        <f>C61+C49+C41</f>
        <v>27</v>
      </c>
      <c r="D62" s="296">
        <f>D61+D49+D41</f>
        <v>6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523</v>
      </c>
      <c r="B63" s="307" t="s">
        <v>524</v>
      </c>
      <c r="C63" s="296">
        <f>C62+C33</f>
        <v>210</v>
      </c>
      <c r="D63" s="296">
        <f>D62+D33</f>
        <v>8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435</v>
      </c>
      <c r="I64" s="266"/>
    </row>
    <row r="65" spans="1:9" ht="12.75" customHeight="1">
      <c r="A65" s="338" t="s">
        <v>525</v>
      </c>
      <c r="B65" s="338"/>
      <c r="C65" s="338"/>
      <c r="D65" s="338"/>
      <c r="E65" s="338"/>
      <c r="F65" s="338"/>
      <c r="G65" s="338"/>
      <c r="H65" s="338"/>
      <c r="I65" s="338"/>
    </row>
    <row r="66" spans="1:9" ht="12.75" customHeight="1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534</v>
      </c>
      <c r="B68" s="313"/>
      <c r="C68" s="314" t="s">
        <v>224</v>
      </c>
      <c r="D68" s="313" t="s">
        <v>30</v>
      </c>
      <c r="E68" s="313"/>
      <c r="F68" s="339" t="s">
        <v>226</v>
      </c>
      <c r="G68" s="339"/>
      <c r="H68" s="269" t="s">
        <v>18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objects="1" scenarios="1" insertRows="0"/>
  <mergeCells count="15"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G12:G13"/>
    <mergeCell ref="G14:G15"/>
    <mergeCell ref="G16:G17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Aqua</cp:lastModifiedBy>
  <dcterms:created xsi:type="dcterms:W3CDTF">2021-03-30T16:48:05Z</dcterms:created>
  <dcterms:modified xsi:type="dcterms:W3CDTF">2021-03-30T18:07:09Z</dcterms:modified>
  <cp:category/>
  <cp:version/>
  <cp:contentType/>
  <cp:contentStatus/>
</cp:coreProperties>
</file>